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list'!$G$2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Položky!$A$1:$G$256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5"/>
  <c r="BE255" i="3"/>
  <c r="BD255"/>
  <c r="BC255"/>
  <c r="BB255"/>
  <c r="G255"/>
  <c r="BA255" s="1"/>
  <c r="BE254"/>
  <c r="BD254"/>
  <c r="BC254"/>
  <c r="BB254"/>
  <c r="BA254"/>
  <c r="G254"/>
  <c r="BE253"/>
  <c r="BD253"/>
  <c r="BC253"/>
  <c r="BB253"/>
  <c r="G253"/>
  <c r="BA253" s="1"/>
  <c r="BE252"/>
  <c r="BD252"/>
  <c r="BC252"/>
  <c r="BB252"/>
  <c r="BB256" s="1"/>
  <c r="BA252"/>
  <c r="G252"/>
  <c r="BE251"/>
  <c r="BD251"/>
  <c r="BD256" s="1"/>
  <c r="H31" i="2" s="1"/>
  <c r="BC251" i="3"/>
  <c r="BC256" s="1"/>
  <c r="G31" i="2" s="1"/>
  <c r="BB251" i="3"/>
  <c r="G251"/>
  <c r="F31" i="2"/>
  <c r="B31"/>
  <c r="A31"/>
  <c r="BE256" i="3"/>
  <c r="I31" i="2" s="1"/>
  <c r="C256" i="3"/>
  <c r="BE248"/>
  <c r="BD248"/>
  <c r="BD249" s="1"/>
  <c r="H30" i="2" s="1"/>
  <c r="BC248" i="3"/>
  <c r="BC249" s="1"/>
  <c r="G30" i="2" s="1"/>
  <c r="BB248" i="3"/>
  <c r="BB249" s="1"/>
  <c r="BA248"/>
  <c r="G248"/>
  <c r="G249" s="1"/>
  <c r="F30" i="2"/>
  <c r="B30"/>
  <c r="A30"/>
  <c r="BE249" i="3"/>
  <c r="I30" i="2" s="1"/>
  <c r="BA249" i="3"/>
  <c r="E30" i="2" s="1"/>
  <c r="C249" i="3"/>
  <c r="BE243"/>
  <c r="BD243"/>
  <c r="BD246" s="1"/>
  <c r="H29" i="2" s="1"/>
  <c r="BC243" i="3"/>
  <c r="BC246" s="1"/>
  <c r="G29" i="2" s="1"/>
  <c r="BA243" i="3"/>
  <c r="G243"/>
  <c r="B29" i="2"/>
  <c r="A29"/>
  <c r="BE246" i="3"/>
  <c r="I29" i="2" s="1"/>
  <c r="BA246" i="3"/>
  <c r="E29" i="2" s="1"/>
  <c r="C246" i="3"/>
  <c r="BE240"/>
  <c r="BD240"/>
  <c r="BC240"/>
  <c r="BA240"/>
  <c r="G240"/>
  <c r="BB240" s="1"/>
  <c r="BE238"/>
  <c r="BD238"/>
  <c r="BC238"/>
  <c r="BB238"/>
  <c r="BA238"/>
  <c r="G238"/>
  <c r="BE234"/>
  <c r="BD234"/>
  <c r="BD241" s="1"/>
  <c r="H28" i="2" s="1"/>
  <c r="BC234" i="3"/>
  <c r="BC241" s="1"/>
  <c r="G28" i="2" s="1"/>
  <c r="BA234" i="3"/>
  <c r="G234"/>
  <c r="B28" i="2"/>
  <c r="A28"/>
  <c r="BE241" i="3"/>
  <c r="I28" i="2" s="1"/>
  <c r="BA241" i="3"/>
  <c r="E28" i="2" s="1"/>
  <c r="C241" i="3"/>
  <c r="BE229"/>
  <c r="BD229"/>
  <c r="BC229"/>
  <c r="BA229"/>
  <c r="G229"/>
  <c r="BB229" s="1"/>
  <c r="BE227"/>
  <c r="BD227"/>
  <c r="BC227"/>
  <c r="BB227"/>
  <c r="BA227"/>
  <c r="G227"/>
  <c r="BE223"/>
  <c r="BD223"/>
  <c r="BD232" s="1"/>
  <c r="H27" i="2" s="1"/>
  <c r="BC223" i="3"/>
  <c r="BC232" s="1"/>
  <c r="G27" i="2" s="1"/>
  <c r="BA223" i="3"/>
  <c r="G223"/>
  <c r="B27" i="2"/>
  <c r="A27"/>
  <c r="BE232" i="3"/>
  <c r="I27" i="2" s="1"/>
  <c r="BA232" i="3"/>
  <c r="E27" i="2" s="1"/>
  <c r="C232" i="3"/>
  <c r="BE219"/>
  <c r="BD219"/>
  <c r="BD221" s="1"/>
  <c r="H26" i="2" s="1"/>
  <c r="BC219" i="3"/>
  <c r="BC221" s="1"/>
  <c r="G26" i="2" s="1"/>
  <c r="BA219" i="3"/>
  <c r="G219"/>
  <c r="B26" i="2"/>
  <c r="A26"/>
  <c r="BE221" i="3"/>
  <c r="I26" i="2" s="1"/>
  <c r="BA221" i="3"/>
  <c r="E26" i="2" s="1"/>
  <c r="C221" i="3"/>
  <c r="BE216"/>
  <c r="BD216"/>
  <c r="BC216"/>
  <c r="BA216"/>
  <c r="G216"/>
  <c r="BB216" s="1"/>
  <c r="BE214"/>
  <c r="BD214"/>
  <c r="BC214"/>
  <c r="BB214"/>
  <c r="BA214"/>
  <c r="G214"/>
  <c r="BE212"/>
  <c r="BD212"/>
  <c r="BD217" s="1"/>
  <c r="H25" i="2" s="1"/>
  <c r="BC212" i="3"/>
  <c r="BC217" s="1"/>
  <c r="G25" i="2" s="1"/>
  <c r="BA212" i="3"/>
  <c r="G212"/>
  <c r="B25" i="2"/>
  <c r="A25"/>
  <c r="BE217" i="3"/>
  <c r="I25" i="2" s="1"/>
  <c r="BA217" i="3"/>
  <c r="E25" i="2" s="1"/>
  <c r="C217" i="3"/>
  <c r="BE209"/>
  <c r="BD209"/>
  <c r="BC209"/>
  <c r="BA209"/>
  <c r="G209"/>
  <c r="BB209" s="1"/>
  <c r="BE203"/>
  <c r="BE210" s="1"/>
  <c r="I24" i="2" s="1"/>
  <c r="BD203" i="3"/>
  <c r="BC203"/>
  <c r="BB203"/>
  <c r="BB210" s="1"/>
  <c r="F24" i="2" s="1"/>
  <c r="BA203" i="3"/>
  <c r="BA210" s="1"/>
  <c r="E24" i="2" s="1"/>
  <c r="G203" i="3"/>
  <c r="G210" s="1"/>
  <c r="B24" i="2"/>
  <c r="A24"/>
  <c r="BC210" i="3"/>
  <c r="G24" i="2" s="1"/>
  <c r="C210" i="3"/>
  <c r="BE200"/>
  <c r="BD200"/>
  <c r="BC200"/>
  <c r="BB200"/>
  <c r="BA200"/>
  <c r="G200"/>
  <c r="BE197"/>
  <c r="BD197"/>
  <c r="BC197"/>
  <c r="BA197"/>
  <c r="G197"/>
  <c r="BB197" s="1"/>
  <c r="BE194"/>
  <c r="BE201" s="1"/>
  <c r="I23" i="2" s="1"/>
  <c r="BD194" i="3"/>
  <c r="BC194"/>
  <c r="BB194"/>
  <c r="BA194"/>
  <c r="BA201" s="1"/>
  <c r="E23" i="2" s="1"/>
  <c r="G194" i="3"/>
  <c r="G201" s="1"/>
  <c r="B23" i="2"/>
  <c r="A23"/>
  <c r="BC201" i="3"/>
  <c r="G23" i="2" s="1"/>
  <c r="C201" i="3"/>
  <c r="BE191"/>
  <c r="BD191"/>
  <c r="BC191"/>
  <c r="BB191"/>
  <c r="BA191"/>
  <c r="G191"/>
  <c r="BE188"/>
  <c r="BD188"/>
  <c r="BC188"/>
  <c r="BA188"/>
  <c r="G188"/>
  <c r="BB188" s="1"/>
  <c r="BE185"/>
  <c r="BD185"/>
  <c r="BC185"/>
  <c r="BB185"/>
  <c r="BA185"/>
  <c r="G185"/>
  <c r="BE182"/>
  <c r="BD182"/>
  <c r="BC182"/>
  <c r="BA182"/>
  <c r="G182"/>
  <c r="BB182" s="1"/>
  <c r="BE179"/>
  <c r="BD179"/>
  <c r="BC179"/>
  <c r="BB179"/>
  <c r="BA179"/>
  <c r="G179"/>
  <c r="BE176"/>
  <c r="BD176"/>
  <c r="BC176"/>
  <c r="BA176"/>
  <c r="G176"/>
  <c r="BB176" s="1"/>
  <c r="BE172"/>
  <c r="BD172"/>
  <c r="BC172"/>
  <c r="BB172"/>
  <c r="BA172"/>
  <c r="G172"/>
  <c r="BE169"/>
  <c r="BD169"/>
  <c r="BC169"/>
  <c r="BA169"/>
  <c r="G169"/>
  <c r="BB169" s="1"/>
  <c r="BE165"/>
  <c r="BD165"/>
  <c r="BC165"/>
  <c r="BB165"/>
  <c r="BB192" s="1"/>
  <c r="F22" i="2" s="1"/>
  <c r="BA165" i="3"/>
  <c r="G165"/>
  <c r="BE162"/>
  <c r="BD162"/>
  <c r="BC162"/>
  <c r="BA162"/>
  <c r="G162"/>
  <c r="BB162" s="1"/>
  <c r="BE159"/>
  <c r="BE192" s="1"/>
  <c r="I22" i="2" s="1"/>
  <c r="BD159" i="3"/>
  <c r="BC159"/>
  <c r="BB159"/>
  <c r="BA159"/>
  <c r="BA192" s="1"/>
  <c r="E22" i="2" s="1"/>
  <c r="G159" i="3"/>
  <c r="B22" i="2"/>
  <c r="A22"/>
  <c r="BC192" i="3"/>
  <c r="G22" i="2" s="1"/>
  <c r="C192" i="3"/>
  <c r="BE156"/>
  <c r="BE157" s="1"/>
  <c r="I21" i="2" s="1"/>
  <c r="BD156" i="3"/>
  <c r="BC156"/>
  <c r="BB156"/>
  <c r="BB157" s="1"/>
  <c r="F21" i="2" s="1"/>
  <c r="BA156" i="3"/>
  <c r="BA157" s="1"/>
  <c r="E21" i="2" s="1"/>
  <c r="G156" i="3"/>
  <c r="H21" i="2"/>
  <c r="B21"/>
  <c r="A21"/>
  <c r="BD157" i="3"/>
  <c r="BC157"/>
  <c r="G21" i="2" s="1"/>
  <c r="G157" i="3"/>
  <c r="C157"/>
  <c r="BE153"/>
  <c r="BE154" s="1"/>
  <c r="I20" i="2" s="1"/>
  <c r="BD153" i="3"/>
  <c r="BC153"/>
  <c r="BB153"/>
  <c r="BA153"/>
  <c r="BA154" s="1"/>
  <c r="E20" i="2" s="1"/>
  <c r="G153" i="3"/>
  <c r="H20" i="2"/>
  <c r="B20"/>
  <c r="A20"/>
  <c r="BD154" i="3"/>
  <c r="BC154"/>
  <c r="G20" i="2" s="1"/>
  <c r="BB154" i="3"/>
  <c r="F20" i="2" s="1"/>
  <c r="G154" i="3"/>
  <c r="C154"/>
  <c r="BE150"/>
  <c r="BD150"/>
  <c r="BC150"/>
  <c r="BB150"/>
  <c r="BA150"/>
  <c r="G150"/>
  <c r="BE149"/>
  <c r="BD149"/>
  <c r="BC149"/>
  <c r="BC151" s="1"/>
  <c r="G19" i="2" s="1"/>
  <c r="BA149" i="3"/>
  <c r="G149"/>
  <c r="BB149" s="1"/>
  <c r="I19" i="2"/>
  <c r="E19"/>
  <c r="B19"/>
  <c r="A19"/>
  <c r="BE151" i="3"/>
  <c r="BD151"/>
  <c r="H19" i="2" s="1"/>
  <c r="BA151" i="3"/>
  <c r="G151"/>
  <c r="C151"/>
  <c r="BE146"/>
  <c r="BD146"/>
  <c r="BC146"/>
  <c r="BC147" s="1"/>
  <c r="G18" i="2" s="1"/>
  <c r="BA146" i="3"/>
  <c r="G146"/>
  <c r="BB146" s="1"/>
  <c r="BB147" s="1"/>
  <c r="F18" i="2" s="1"/>
  <c r="B18"/>
  <c r="A18"/>
  <c r="BE147" i="3"/>
  <c r="I18" i="2" s="1"/>
  <c r="BD147" i="3"/>
  <c r="H18" i="2" s="1"/>
  <c r="BA147" i="3"/>
  <c r="E18" i="2" s="1"/>
  <c r="C147" i="3"/>
  <c r="BE143"/>
  <c r="BD143"/>
  <c r="BC143"/>
  <c r="BA143"/>
  <c r="G143"/>
  <c r="BB143" s="1"/>
  <c r="BE141"/>
  <c r="BD141"/>
  <c r="BC141"/>
  <c r="BB141"/>
  <c r="BA141"/>
  <c r="BA144" s="1"/>
  <c r="E17" i="2" s="1"/>
  <c r="G141" i="3"/>
  <c r="BE139"/>
  <c r="BD139"/>
  <c r="BD144" s="1"/>
  <c r="H17" i="2" s="1"/>
  <c r="BC139" i="3"/>
  <c r="BC144" s="1"/>
  <c r="G17" i="2" s="1"/>
  <c r="BA139" i="3"/>
  <c r="G139"/>
  <c r="BB139" s="1"/>
  <c r="BB144" s="1"/>
  <c r="F17" i="2"/>
  <c r="B17"/>
  <c r="A17"/>
  <c r="BE144" i="3"/>
  <c r="I17" i="2" s="1"/>
  <c r="C144" i="3"/>
  <c r="BE135"/>
  <c r="BD135"/>
  <c r="BC135"/>
  <c r="BC137" s="1"/>
  <c r="G16" i="2" s="1"/>
  <c r="BA135" i="3"/>
  <c r="G135"/>
  <c r="BB135" s="1"/>
  <c r="BB137" s="1"/>
  <c r="I16" i="2"/>
  <c r="F16"/>
  <c r="E16"/>
  <c r="B16"/>
  <c r="A16"/>
  <c r="BE137" i="3"/>
  <c r="BD137"/>
  <c r="H16" i="2" s="1"/>
  <c r="BA137" i="3"/>
  <c r="G137"/>
  <c r="C137"/>
  <c r="BE132"/>
  <c r="BD132"/>
  <c r="BC132"/>
  <c r="BC133" s="1"/>
  <c r="G15" i="2" s="1"/>
  <c r="BB132" i="3"/>
  <c r="BB133" s="1"/>
  <c r="G132"/>
  <c r="BA132" s="1"/>
  <c r="F15" i="2"/>
  <c r="B15"/>
  <c r="A15"/>
  <c r="BE133" i="3"/>
  <c r="I15" i="2" s="1"/>
  <c r="BD133" i="3"/>
  <c r="H15" i="2" s="1"/>
  <c r="BA133" i="3"/>
  <c r="E15" i="2" s="1"/>
  <c r="C133" i="3"/>
  <c r="BE127"/>
  <c r="BD127"/>
  <c r="BC127"/>
  <c r="BB127"/>
  <c r="G127"/>
  <c r="BA127" s="1"/>
  <c r="BE124"/>
  <c r="BE130" s="1"/>
  <c r="I14" i="2" s="1"/>
  <c r="BD124" i="3"/>
  <c r="BC124"/>
  <c r="BB124"/>
  <c r="BA124"/>
  <c r="G124"/>
  <c r="BE114"/>
  <c r="BD114"/>
  <c r="BC114"/>
  <c r="BB114"/>
  <c r="G114"/>
  <c r="BA114" s="1"/>
  <c r="BE113"/>
  <c r="BD113"/>
  <c r="BC113"/>
  <c r="BB113"/>
  <c r="BA113"/>
  <c r="G113"/>
  <c r="BE112"/>
  <c r="BD112"/>
  <c r="BD130" s="1"/>
  <c r="H14" i="2" s="1"/>
  <c r="BC112" i="3"/>
  <c r="BB112"/>
  <c r="G112"/>
  <c r="BA112" s="1"/>
  <c r="BE110"/>
  <c r="BD110"/>
  <c r="BC110"/>
  <c r="BB110"/>
  <c r="BA110"/>
  <c r="G110"/>
  <c r="BE109"/>
  <c r="BD109"/>
  <c r="BC109"/>
  <c r="BB109"/>
  <c r="G109"/>
  <c r="BA109" s="1"/>
  <c r="BA130" s="1"/>
  <c r="E14" i="2" s="1"/>
  <c r="B14"/>
  <c r="A14"/>
  <c r="C130" i="3"/>
  <c r="BE105"/>
  <c r="BD105"/>
  <c r="BC105"/>
  <c r="BB105"/>
  <c r="G105"/>
  <c r="BA105" s="1"/>
  <c r="BE100"/>
  <c r="BD100"/>
  <c r="BC100"/>
  <c r="BB100"/>
  <c r="BA100"/>
  <c r="G100"/>
  <c r="BE97"/>
  <c r="BD97"/>
  <c r="BC97"/>
  <c r="BB97"/>
  <c r="G97"/>
  <c r="BA97" s="1"/>
  <c r="BE91"/>
  <c r="BD91"/>
  <c r="BC91"/>
  <c r="BB91"/>
  <c r="BB107" s="1"/>
  <c r="F13" i="2" s="1"/>
  <c r="BA91" i="3"/>
  <c r="G91"/>
  <c r="BE88"/>
  <c r="BD88"/>
  <c r="BC88"/>
  <c r="BB88"/>
  <c r="G88"/>
  <c r="BA88" s="1"/>
  <c r="BE85"/>
  <c r="BD85"/>
  <c r="BC85"/>
  <c r="BB85"/>
  <c r="BA85"/>
  <c r="G85"/>
  <c r="B13" i="2"/>
  <c r="A13"/>
  <c r="BC107" i="3"/>
  <c r="G13" i="2" s="1"/>
  <c r="C107" i="3"/>
  <c r="BE82"/>
  <c r="BE83" s="1"/>
  <c r="I12" i="2" s="1"/>
  <c r="BD82" i="3"/>
  <c r="BD83" s="1"/>
  <c r="H12" i="2" s="1"/>
  <c r="BC82" i="3"/>
  <c r="BB82"/>
  <c r="BA82"/>
  <c r="BA83" s="1"/>
  <c r="E12" i="2" s="1"/>
  <c r="G82" i="3"/>
  <c r="G83" s="1"/>
  <c r="G12" i="2"/>
  <c r="B12"/>
  <c r="A12"/>
  <c r="BC83" i="3"/>
  <c r="BB83"/>
  <c r="F12" i="2" s="1"/>
  <c r="C83" i="3"/>
  <c r="BE79"/>
  <c r="BE80" s="1"/>
  <c r="I11" i="2" s="1"/>
  <c r="BD79" i="3"/>
  <c r="BD80" s="1"/>
  <c r="BC79"/>
  <c r="BB79"/>
  <c r="BA79"/>
  <c r="BA80" s="1"/>
  <c r="E11" i="2" s="1"/>
  <c r="G79" i="3"/>
  <c r="G80" s="1"/>
  <c r="H11" i="2"/>
  <c r="B11"/>
  <c r="A11"/>
  <c r="BC80" i="3"/>
  <c r="G11" i="2" s="1"/>
  <c r="BB80" i="3"/>
  <c r="F11" i="2" s="1"/>
  <c r="C80" i="3"/>
  <c r="BE75"/>
  <c r="BD75"/>
  <c r="BC75"/>
  <c r="BB75"/>
  <c r="BA75"/>
  <c r="G75"/>
  <c r="BE71"/>
  <c r="BD71"/>
  <c r="BC71"/>
  <c r="BB71"/>
  <c r="G71"/>
  <c r="BA71" s="1"/>
  <c r="BE68"/>
  <c r="BD68"/>
  <c r="BC68"/>
  <c r="BB68"/>
  <c r="BA68"/>
  <c r="BA77" s="1"/>
  <c r="E10" i="2" s="1"/>
  <c r="G68" i="3"/>
  <c r="BE66"/>
  <c r="BD66"/>
  <c r="BD77" s="1"/>
  <c r="H10" i="2" s="1"/>
  <c r="BC66" i="3"/>
  <c r="BC77" s="1"/>
  <c r="G10" i="2" s="1"/>
  <c r="BB66" i="3"/>
  <c r="G66"/>
  <c r="BA66" s="1"/>
  <c r="B10" i="2"/>
  <c r="A10"/>
  <c r="BE77" i="3"/>
  <c r="I10" i="2" s="1"/>
  <c r="G77" i="3"/>
  <c r="C77"/>
  <c r="BE62"/>
  <c r="BD62"/>
  <c r="BC62"/>
  <c r="BB62"/>
  <c r="G62"/>
  <c r="BA62" s="1"/>
  <c r="BE60"/>
  <c r="BD60"/>
  <c r="BC60"/>
  <c r="BB60"/>
  <c r="BA60"/>
  <c r="G60"/>
  <c r="BE58"/>
  <c r="BD58"/>
  <c r="BC58"/>
  <c r="BB58"/>
  <c r="G58"/>
  <c r="BA58" s="1"/>
  <c r="BE57"/>
  <c r="BD57"/>
  <c r="BC57"/>
  <c r="BB57"/>
  <c r="BB64" s="1"/>
  <c r="F9" i="2" s="1"/>
  <c r="BA57" i="3"/>
  <c r="G57"/>
  <c r="BE55"/>
  <c r="BD55"/>
  <c r="BD64" s="1"/>
  <c r="H9" i="2" s="1"/>
  <c r="BC55" i="3"/>
  <c r="BB55"/>
  <c r="G55"/>
  <c r="BE53"/>
  <c r="BE64" s="1"/>
  <c r="I9" i="2" s="1"/>
  <c r="BD53" i="3"/>
  <c r="BC53"/>
  <c r="BB53"/>
  <c r="BA53"/>
  <c r="G53"/>
  <c r="B9" i="2"/>
  <c r="A9"/>
  <c r="BC64" i="3"/>
  <c r="G9" i="2" s="1"/>
  <c r="C64" i="3"/>
  <c r="BE49"/>
  <c r="BD49"/>
  <c r="BC49"/>
  <c r="BB49"/>
  <c r="BA49"/>
  <c r="G49"/>
  <c r="BE47"/>
  <c r="BD47"/>
  <c r="BC47"/>
  <c r="BB47"/>
  <c r="G47"/>
  <c r="BA47" s="1"/>
  <c r="BE46"/>
  <c r="BD46"/>
  <c r="BC46"/>
  <c r="BB46"/>
  <c r="BA46"/>
  <c r="G46"/>
  <c r="BE45"/>
  <c r="BD45"/>
  <c r="BC45"/>
  <c r="BB45"/>
  <c r="G45"/>
  <c r="BA45" s="1"/>
  <c r="BE36"/>
  <c r="BD36"/>
  <c r="BC36"/>
  <c r="BB36"/>
  <c r="BA36"/>
  <c r="G36"/>
  <c r="BE35"/>
  <c r="BD35"/>
  <c r="BC35"/>
  <c r="BB35"/>
  <c r="G35"/>
  <c r="BA35" s="1"/>
  <c r="BE29"/>
  <c r="BD29"/>
  <c r="BC29"/>
  <c r="BB29"/>
  <c r="BA29"/>
  <c r="G29"/>
  <c r="BE28"/>
  <c r="BD28"/>
  <c r="BC28"/>
  <c r="BC51" s="1"/>
  <c r="G8" i="2" s="1"/>
  <c r="BB28" i="3"/>
  <c r="G28"/>
  <c r="BE27"/>
  <c r="BD27"/>
  <c r="BC27"/>
  <c r="BB27"/>
  <c r="BA27"/>
  <c r="G27"/>
  <c r="B8" i="2"/>
  <c r="A8"/>
  <c r="BB51" i="3"/>
  <c r="F8" i="2" s="1"/>
  <c r="C51" i="3"/>
  <c r="BE24"/>
  <c r="BD24"/>
  <c r="BC24"/>
  <c r="BB24"/>
  <c r="BA24"/>
  <c r="G24"/>
  <c r="BE22"/>
  <c r="BD22"/>
  <c r="BC22"/>
  <c r="BB22"/>
  <c r="BA22"/>
  <c r="G22"/>
  <c r="BE20"/>
  <c r="BD20"/>
  <c r="BC20"/>
  <c r="BB20"/>
  <c r="BA20"/>
  <c r="G20"/>
  <c r="BE17"/>
  <c r="BD17"/>
  <c r="BC17"/>
  <c r="BB17"/>
  <c r="BA17"/>
  <c r="G17"/>
  <c r="BE15"/>
  <c r="BD15"/>
  <c r="BC15"/>
  <c r="BB15"/>
  <c r="BA15"/>
  <c r="G15"/>
  <c r="BE13"/>
  <c r="BD13"/>
  <c r="BC13"/>
  <c r="BB13"/>
  <c r="BA13"/>
  <c r="G13"/>
  <c r="BE11"/>
  <c r="BD11"/>
  <c r="BC11"/>
  <c r="BB11"/>
  <c r="BA11"/>
  <c r="G11"/>
  <c r="BE8"/>
  <c r="BE25" s="1"/>
  <c r="I7" i="2" s="1"/>
  <c r="BD8" i="3"/>
  <c r="BC8"/>
  <c r="BC25" s="1"/>
  <c r="G7" i="2" s="1"/>
  <c r="BB8" i="3"/>
  <c r="BA8"/>
  <c r="BA25" s="1"/>
  <c r="E7" i="2" s="1"/>
  <c r="G8" i="3"/>
  <c r="B7" i="2"/>
  <c r="A7"/>
  <c r="BD25" i="3"/>
  <c r="H7" i="2" s="1"/>
  <c r="BB25" i="3"/>
  <c r="F7" i="2" s="1"/>
  <c r="G25" i="3"/>
  <c r="C25"/>
  <c r="E4"/>
  <c r="C4"/>
  <c r="F3"/>
  <c r="C3"/>
  <c r="C2" i="2"/>
  <c r="C1"/>
  <c r="C33" i="1"/>
  <c r="F33" s="1"/>
  <c r="C31"/>
  <c r="C9"/>
  <c r="G7"/>
  <c r="D2"/>
  <c r="C2"/>
  <c r="BA28" i="3" l="1"/>
  <c r="G51"/>
  <c r="G217"/>
  <c r="BB212"/>
  <c r="BB217" s="1"/>
  <c r="F25" i="2" s="1"/>
  <c r="BA55" i="3"/>
  <c r="BA64" s="1"/>
  <c r="E9" i="2" s="1"/>
  <c r="G64" i="3"/>
  <c r="BB77"/>
  <c r="F10" i="2" s="1"/>
  <c r="F32" s="1"/>
  <c r="C16" i="1" s="1"/>
  <c r="G107" i="3"/>
  <c r="BD107"/>
  <c r="H13" i="2" s="1"/>
  <c r="BB130" i="3"/>
  <c r="F14" i="2" s="1"/>
  <c r="G144" i="3"/>
  <c r="BD201"/>
  <c r="H23" i="2" s="1"/>
  <c r="G232" i="3"/>
  <c r="BB223"/>
  <c r="BB232" s="1"/>
  <c r="F27" i="2" s="1"/>
  <c r="G246" i="3"/>
  <c r="BB243"/>
  <c r="BB246" s="1"/>
  <c r="F29" i="2" s="1"/>
  <c r="BA107" i="3"/>
  <c r="E13" i="2" s="1"/>
  <c r="BE107" i="3"/>
  <c r="I13" i="2" s="1"/>
  <c r="BC130" i="3"/>
  <c r="G14" i="2" s="1"/>
  <c r="G32" s="1"/>
  <c r="C18" i="1" s="1"/>
  <c r="G221" i="3"/>
  <c r="BB219"/>
  <c r="BB221" s="1"/>
  <c r="F26" i="2" s="1"/>
  <c r="G256" i="3"/>
  <c r="BA251"/>
  <c r="BA256" s="1"/>
  <c r="E31" i="2" s="1"/>
  <c r="BA51" i="3"/>
  <c r="E8" i="2" s="1"/>
  <c r="BE51" i="3"/>
  <c r="I8" i="2" s="1"/>
  <c r="I32" s="1"/>
  <c r="C21" i="1" s="1"/>
  <c r="BD51" i="3"/>
  <c r="H8" i="2" s="1"/>
  <c r="G130" i="3"/>
  <c r="G133"/>
  <c r="G147"/>
  <c r="BB151"/>
  <c r="F19" i="2" s="1"/>
  <c r="G192" i="3"/>
  <c r="BD192"/>
  <c r="H22" i="2" s="1"/>
  <c r="BB201" i="3"/>
  <c r="F23" i="2" s="1"/>
  <c r="BD210" i="3"/>
  <c r="H24" i="2" s="1"/>
  <c r="G241" i="3"/>
  <c r="BB234"/>
  <c r="BB241" s="1"/>
  <c r="F28" i="2" s="1"/>
  <c r="H32" l="1"/>
  <c r="C17" i="1" s="1"/>
  <c r="E32" i="2"/>
  <c r="G38" l="1"/>
  <c r="I38" s="1"/>
  <c r="G16" i="1" s="1"/>
  <c r="G37" i="2"/>
  <c r="I37" s="1"/>
  <c r="C15" i="1"/>
  <c r="C19" s="1"/>
  <c r="C22" s="1"/>
  <c r="H39" i="2" l="1"/>
  <c r="G23" i="1" s="1"/>
  <c r="G22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<sst xmlns="http://schemas.openxmlformats.org/spreadsheetml/2006/main" count="689" uniqueCount="398">
  <si>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</si>
  <si>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</si>
  <si>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</si>
  <si>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</si>
  <si>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</si>
  <si>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</si>
  <si>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</si>
  <si>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</si>
  <si>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</si>
  <si>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</si>
  <si>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</si>
  <si>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</si>
  <si>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</si>
  <si>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</si>
  <si>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</si>
  <si>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</si>
  <si>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</si>
  <si>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</si>
  <si>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</si>
  <si>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</si>
  <si>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</si>
  <si>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</si>
  <si>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</si>
  <si>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</si>
  <si>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</si>
  <si>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</si>
  <si>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</si>
  <si>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</si>
  <si>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</si>
  <si>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</si>
  <si>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</si>
  <si>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</si>
  <si>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</si>
  <si>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</si>
  <si>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</si>
  <si>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</si>
  <si>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</si>
  <si>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</si>
  <si>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</si>
  <si>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</si>
  <si>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</si>
  <si>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</si>
  <si>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</si>
  <si>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</si>
  <si>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</si>
  <si>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</si>
  <si>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</si>
  <si>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</si>
  <si>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</si>
  <si>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</si>
  <si>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</si>
  <si>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</si>
  <si>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</si>
  <si>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</si>
  <si>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</si>
  <si>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</si>
  <si>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</si>
  <si>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</si>
  <si>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</si>
  <si>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</si>
  <si>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</si>
  <si>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</si>
  <si>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</si>
  <si>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</si>
  <si>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</si>
  <si>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</si>
  <si>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</si>
  <si>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</si>
  <si>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</si>
  <si>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</si>
  <si>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</si>
  <si>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</si>
  <si>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</si>
  <si>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</si>
  <si>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</si>
  <si>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</si>
  <si>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</si>
  <si>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Č28-2018</t>
  </si>
  <si>
    <t>Rekonstrukce volného bytu č.1</t>
  </si>
  <si>
    <t>01</t>
  </si>
  <si>
    <t>ul. Mládeže 12/507, Ostrava - Hrabůvka</t>
  </si>
  <si>
    <t>Architektonicko-stavební řešení</t>
  </si>
  <si>
    <t>3</t>
  </si>
  <si>
    <t>Svislé a kompletní konstrukce</t>
  </si>
  <si>
    <t>311231114RT2</t>
  </si>
  <si>
    <t>Zdivo nosné cihelné z CP 29 P15 na MVC 2,5 tloušťka zdiva 30 cm</t>
  </si>
  <si>
    <t>m3</t>
  </si>
  <si>
    <t>0,7*2,1*0,27-0,4*0,8*0,27</t>
  </si>
  <si>
    <t>0,6*1,6*0,27-0,6*1,2*0,27</t>
  </si>
  <si>
    <t>342262411R00</t>
  </si>
  <si>
    <t xml:space="preserve">Příčka SDK instalační </t>
  </si>
  <si>
    <t>m2</t>
  </si>
  <si>
    <t>0,85*1,2</t>
  </si>
  <si>
    <t>342264051RT1</t>
  </si>
  <si>
    <t>Podhled sádrokartonový na zavěšenou ocel. konstr. desky standard tl. 12,5 mm, bez izolace</t>
  </si>
  <si>
    <t>10,84+9,9+10,1+16,32+20,3+1,42</t>
  </si>
  <si>
    <t>342264051RT3</t>
  </si>
  <si>
    <t>Podhled sádrokartonový na zavěšenou ocel. konstr. desky standard impreg. tl. 12,5 mm, bez izolace</t>
  </si>
  <si>
    <t>3,7+1,3</t>
  </si>
  <si>
    <t>342266111RU7</t>
  </si>
  <si>
    <t>Obklad stěn sádrokartonem na ocelovou konstrukci desky standard tl. 12,5 mm, bez izolace</t>
  </si>
  <si>
    <t>opláštění kouřovodu:1,2</t>
  </si>
  <si>
    <t>opláštění stoupačky vody:0,3*2,85</t>
  </si>
  <si>
    <t>346244351R00</t>
  </si>
  <si>
    <t xml:space="preserve">Obezdívka koupelnových van tl. 6,5 cm </t>
  </si>
  <si>
    <t>(1,7+0,8)*0,8</t>
  </si>
  <si>
    <t>317940911RAA</t>
  </si>
  <si>
    <t>Osazení válcovaných profilů dodatečně vysekání drážky, dodávka profilů, zapravení</t>
  </si>
  <si>
    <t>t</t>
  </si>
  <si>
    <t>I120:1,2*11,1/1000</t>
  </si>
  <si>
    <t>3-001.RXX</t>
  </si>
  <si>
    <t xml:space="preserve">Zapravení prostupů 150x150 mm </t>
  </si>
  <si>
    <t>kus</t>
  </si>
  <si>
    <t>61</t>
  </si>
  <si>
    <t>Upravy povrchů vnitřní</t>
  </si>
  <si>
    <t>601011144RT2</t>
  </si>
  <si>
    <t xml:space="preserve">Štuk na stropech ručně </t>
  </si>
  <si>
    <t>601031101R00</t>
  </si>
  <si>
    <t xml:space="preserve">Kontaktní a penetrační nátěr stropů </t>
  </si>
  <si>
    <t>610991111R00</t>
  </si>
  <si>
    <t xml:space="preserve">Zakrývání výplní vnitřních otvorů </t>
  </si>
  <si>
    <t>1,17*1,6*4</t>
  </si>
  <si>
    <t>1,15*1,6*2</t>
  </si>
  <si>
    <t>0,4*0,8*2</t>
  </si>
  <si>
    <t>0,9*2,45</t>
  </si>
  <si>
    <t>0,6*1,2</t>
  </si>
  <si>
    <t>612403386R00</t>
  </si>
  <si>
    <t xml:space="preserve">Hrubá výplň rýh ve stěnách do 5x15cm maltou z SMS </t>
  </si>
  <si>
    <t>m</t>
  </si>
  <si>
    <t>612472181R00</t>
  </si>
  <si>
    <t>Omítka stěn, jádro míchané, štuk ze suché směsi tl. 25 mm</t>
  </si>
  <si>
    <t>101:(3,7+4,9)*2*2,65-0,8*2*5-0,65*2*2-0,9*2,45+10</t>
  </si>
  <si>
    <t>102:(2,4+4,1)*2*2,55-0,8*2-1,17*1,6+0,437</t>
  </si>
  <si>
    <t>103:(4,1+2,45)*2*2,55-0,8*2-1,17*1,6+0,437</t>
  </si>
  <si>
    <t>104:(4,1+3,98)*2*2,55-0,8*2-1,15*1,6*2+0,435+0,435</t>
  </si>
  <si>
    <t>105:(6+3,82)*2*2,55-0,58*2-0,6*2-1,17*1,6*2+0,437+0,437</t>
  </si>
  <si>
    <t>106:(2,7+1,36)*2*2,85-0,65*2-0,6*1,2+0,36</t>
  </si>
  <si>
    <t>107:(1,4+0,82)*2*2,85-0,65*2-,4*0,8+0,24</t>
  </si>
  <si>
    <t>109:(1,36+0,95)*2*2,89-0,6*2-0,4*0,8+0,24</t>
  </si>
  <si>
    <t>612473185R00</t>
  </si>
  <si>
    <t xml:space="preserve">Příplatek za zabudované rohové lišty v ploše stěn </t>
  </si>
  <si>
    <t>612481211RT2</t>
  </si>
  <si>
    <t>Montáž výztužné sítě (perlinky) do stěrky-stěny včetně výztužné sítě a stěrkového tmelu</t>
  </si>
  <si>
    <t>620401151R00</t>
  </si>
  <si>
    <t xml:space="preserve">Nátěr desinfekcí vč. očištění stropu </t>
  </si>
  <si>
    <t>101-109:10,84+9,9+10,1+16,32+20,3+3,7+1,3+4,55+1,42</t>
  </si>
  <si>
    <t>621481211RT2</t>
  </si>
  <si>
    <t>Montáž výztužné sítě (perlinky) do stěrky-podhledy včetně výztužné sítě a stěrkového tmelu</t>
  </si>
  <si>
    <t>73,88</t>
  </si>
  <si>
    <t>62</t>
  </si>
  <si>
    <t>Úpravy povrchů vnější</t>
  </si>
  <si>
    <t>602011187R00</t>
  </si>
  <si>
    <t xml:space="preserve">Omítka stěn tenkovrstvá fasádní </t>
  </si>
  <si>
    <t>108:20,4106</t>
  </si>
  <si>
    <t>602011191R00</t>
  </si>
  <si>
    <t xml:space="preserve">Podkladní nátěr pod tenkovrstvé omítky </t>
  </si>
  <si>
    <t>621412213RT2</t>
  </si>
  <si>
    <t xml:space="preserve">Nátěr podhledů vnějších barevný vč. penetrace </t>
  </si>
  <si>
    <t>108-strop:4,55</t>
  </si>
  <si>
    <t>622412213RT2</t>
  </si>
  <si>
    <t xml:space="preserve">Nátěr stěn vnějších barevný vč. penetrace </t>
  </si>
  <si>
    <t>622481211RT2</t>
  </si>
  <si>
    <t>108:(2,03+2,3)*2*2,91-0,65*2-0,6*1,2-1*2,45-0,4*0,8</t>
  </si>
  <si>
    <t>63</t>
  </si>
  <si>
    <t>Podlahy a podlahové konstrukce</t>
  </si>
  <si>
    <t>631591211R00</t>
  </si>
  <si>
    <t>A2:56,62*0,027</t>
  </si>
  <si>
    <t>632411110R00</t>
  </si>
  <si>
    <t xml:space="preserve">Samonivelační stěrka,ruč.zpracování tl.10 mm </t>
  </si>
  <si>
    <t>A1:12,26</t>
  </si>
  <si>
    <t>A2:56,62</t>
  </si>
  <si>
    <t>632411904R00</t>
  </si>
  <si>
    <t xml:space="preserve">Penetrace podlah </t>
  </si>
  <si>
    <t>B1:5</t>
  </si>
  <si>
    <t>635111022R00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</si>
  <si>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</si>
  <si>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</si>
  <si>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</si>
  <si>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</si>
  <si>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</si>
  <si>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</si>
  <si>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</si>
  <si>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</si>
  <si>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</si>
  <si>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</si>
  <si>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965082923R00</t>
  </si>
  <si>
    <t xml:space="preserve">Odstranění násypu tl. do 10 cm, plocha nad 2 m2 </t>
  </si>
  <si>
    <t>D10:40,3*0,08</t>
  </si>
  <si>
    <t>D11:16,3*0,08</t>
  </si>
  <si>
    <t>968061112R00</t>
  </si>
  <si>
    <t xml:space="preserve">Vyvěšení dřevěných okenních křídel pl. do 1,5 m2 </t>
  </si>
  <si>
    <t>D6:4</t>
  </si>
  <si>
    <t>D7:4</t>
  </si>
  <si>
    <t>968061125R00</t>
  </si>
  <si>
    <t xml:space="preserve">Vyvěšení dřevěných dveřních křídel pl. do 2 m2 </t>
  </si>
  <si>
    <t>D1:1</t>
  </si>
  <si>
    <t>D2:3</t>
  </si>
  <si>
    <t>D3:1</t>
  </si>
  <si>
    <t>D4:3</t>
  </si>
  <si>
    <t>D5:1</t>
  </si>
  <si>
    <t>968062354R00</t>
  </si>
  <si>
    <t>Vybourání dřevěných rámů oken dvojitých pl. 1 m2 kaslíkové</t>
  </si>
  <si>
    <t>D6:0,45*0,8</t>
  </si>
  <si>
    <t>D7:0,6*1,6</t>
  </si>
  <si>
    <t>968062455R00</t>
  </si>
  <si>
    <t xml:space="preserve">Vybourání dřevěných dveřních zárubní pl. do 2 m2 </t>
  </si>
  <si>
    <t>D2:0,8*2*3</t>
  </si>
  <si>
    <t>D3:0,8*2</t>
  </si>
  <si>
    <t>D4:0,65*2*3</t>
  </si>
  <si>
    <t>D5:1,05*2,45</t>
  </si>
  <si>
    <t>968072455R00</t>
  </si>
  <si>
    <t xml:space="preserve">Vybourání kovových dveřních zárubní pl. do 2 m2 </t>
  </si>
  <si>
    <t>D1:0,8*2</t>
  </si>
  <si>
    <t>97</t>
  </si>
  <si>
    <t>Prorážení otvorů</t>
  </si>
  <si>
    <t>971033251R00</t>
  </si>
  <si>
    <t xml:space="preserve">Vybourání otv. zeď cihel. 0,0225 m2, tl. 45cm, MVC </t>
  </si>
  <si>
    <t>971033631R00</t>
  </si>
  <si>
    <t xml:space="preserve">Vybourání otv. zeď cihel. pl.4 m2, tl.15 cm, MVC </t>
  </si>
  <si>
    <t>0,7*2,15</t>
  </si>
  <si>
    <t>972054141R00</t>
  </si>
  <si>
    <t xml:space="preserve">Vybourání otv. stropy ŽB pl. 0,0225 m2, tl. 15 cm </t>
  </si>
  <si>
    <t>974031134R00</t>
  </si>
  <si>
    <t xml:space="preserve">Vysekání rýh ve zdi cihelné 5 x 15 cm </t>
  </si>
  <si>
    <t>978013191R00</t>
  </si>
  <si>
    <t xml:space="preserve">Otlučení omítek vnitřních stěn v rozsahu do 100 % </t>
  </si>
  <si>
    <t>vč. očištění zdiva</t>
  </si>
  <si>
    <t>101:(4,57+3,8)*2*2,88-0,65*2-1*2,45-0,5*2-0,8*5</t>
  </si>
  <si>
    <t>102:(4,1+2,4)*2*2,61-0,8*2</t>
  </si>
  <si>
    <t>103:(4,1+2,45)*2*2,6-0,8*2</t>
  </si>
  <si>
    <t>104:(4,1+3,98)*2*2,62-0,8*2</t>
  </si>
  <si>
    <t>105:(5,96+3,82)*2*2,63-0,8*2</t>
  </si>
  <si>
    <t>106:(2,65+1,36)*2*2,85-0,65*2-0,6*1,6</t>
  </si>
  <si>
    <t>107:(0,91+1,4)*2*2,85-0,65*2</t>
  </si>
  <si>
    <t>109:(1,36+0,95)*2*2,89-0,65*2</t>
  </si>
  <si>
    <t>978015291R00</t>
  </si>
  <si>
    <t xml:space="preserve">Otlučení omítek vnějších MVC v složit.1-4 do 100 % </t>
  </si>
  <si>
    <t>vč. očištění</t>
  </si>
  <si>
    <t>108:(2,03+2,31)*2*2,91-0,65*2-0,6*1,6-1*2,45-0,4*0,8</t>
  </si>
  <si>
    <t>978059531R00</t>
  </si>
  <si>
    <t xml:space="preserve">Odsekání vnitřních obkladů stěn nad 2 m2 </t>
  </si>
  <si>
    <t>D12:3,5</t>
  </si>
  <si>
    <t>D13:7,3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</si>
  <si>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</si>
  <si>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</si>
  <si>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</si>
  <si>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</si>
  <si>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</si>
  <si>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</si>
  <si>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711210020RA0</t>
  </si>
  <si>
    <t>Stěrka hydroizolační těsnicí hmotou vč. těsnícího pásu</t>
  </si>
  <si>
    <t>1,3+3,7+4+1,5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</si>
  <si>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</si>
  <si>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</si>
  <si>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</si>
  <si>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</si>
  <si>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</si>
  <si>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</si>
  <si>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50 mm:56,62*0,05*1,02</t>
  </si>
  <si>
    <t>998713201R00</t>
  </si>
  <si>
    <t xml:space="preserve">Přesun hmot pro izolace tepelné, výšky do 6 m </t>
  </si>
  <si>
    <t>720</t>
  </si>
  <si>
    <t>Zdravotechnická instalace</t>
  </si>
  <si>
    <t>720-001.RXX</t>
  </si>
  <si>
    <t xml:space="preserve">Zdravotechnika - viz samostatný položkový rozpočet </t>
  </si>
  <si>
    <t>soub</t>
  </si>
  <si>
    <t>723</t>
  </si>
  <si>
    <t>Vnitřní plynovod</t>
  </si>
  <si>
    <t>723-001.RXX</t>
  </si>
  <si>
    <t xml:space="preserve">Plynoinstalace - viz samostatný položkový rozpočet </t>
  </si>
  <si>
    <t xml:space="preserve">Demontáž plynového sporáku vč. přívodního potrubí </t>
  </si>
  <si>
    <t>725</t>
  </si>
  <si>
    <t>Zařizovací předměty</t>
  </si>
  <si>
    <t>725310823R00</t>
  </si>
  <si>
    <t xml:space="preserve">Demontáž dřezů 1dílných v kuchyňské sestavě </t>
  </si>
  <si>
    <t>soubor</t>
  </si>
  <si>
    <t>730</t>
  </si>
  <si>
    <t>Ústřední vytápění</t>
  </si>
  <si>
    <t>730-001.RXX</t>
  </si>
  <si>
    <t xml:space="preserve">Vytápění - viz samostatný položkový rozpočet </t>
  </si>
  <si>
    <t>762</t>
  </si>
  <si>
    <t>Konstrukce tesařské</t>
  </si>
  <si>
    <t>762521811R00</t>
  </si>
  <si>
    <t>Demontáž podlah bez polštářů z prken tl. do 3,2 cm vč.nátěru</t>
  </si>
  <si>
    <t>D10:40,3</t>
  </si>
  <si>
    <t>D11:16,3</t>
  </si>
  <si>
    <t>762521811R0X</t>
  </si>
  <si>
    <t xml:space="preserve">Demontáž podlah z hobry tl.2 cm </t>
  </si>
  <si>
    <t>762-001.RXX</t>
  </si>
  <si>
    <t>D+M dřevěné vnitřní dveře vč. prahu a obl. zárubní 650x1970 mm</t>
  </si>
  <si>
    <t>Kompletní provedení a dodávka dle výpisu prvků.</t>
  </si>
  <si>
    <t>1/T:1</t>
  </si>
  <si>
    <t>2/T:2</t>
  </si>
  <si>
    <t>762-002.RXX</t>
  </si>
  <si>
    <t>D+M dřevěné vnitřní dveře vč. prahu a obl. zárubní 800x1970 mm</t>
  </si>
  <si>
    <t>3/T:2</t>
  </si>
  <si>
    <t>762-003.RXX</t>
  </si>
  <si>
    <t>D+M dřevěné vnitřní dveře vč. prahu a obl. zárubní 800x1970 mm, čátečně prosklené</t>
  </si>
  <si>
    <t>4/T:1</t>
  </si>
  <si>
    <t>5/T:1</t>
  </si>
  <si>
    <t>762-004.RXX</t>
  </si>
  <si>
    <t>D+M dřevěná proskl. stěna s prahem a nadsvětlíkem 1050x2000+450 mm</t>
  </si>
  <si>
    <t>6/T:1</t>
  </si>
  <si>
    <t>762-005.RXX</t>
  </si>
  <si>
    <t>D+M dřevěné okno vč. vnitřního parapetu 450x800 mm</t>
  </si>
  <si>
    <t>7/T:2</t>
  </si>
  <si>
    <t>762-006.RXX</t>
  </si>
  <si>
    <t>D+M dřevěné okno vč. vnitřního parapetu 600x1200 mm</t>
  </si>
  <si>
    <t>8/T:1</t>
  </si>
  <si>
    <t>762-007.RXX</t>
  </si>
  <si>
    <t xml:space="preserve">D+M kuchyňská linka vč. zabudovaných spotřebičů </t>
  </si>
  <si>
    <t>Kompletní provedení a dodávka dle výpisu prvků a PD v.č. 107</t>
  </si>
  <si>
    <t>9/T:1</t>
  </si>
  <si>
    <t>762-008.RXX</t>
  </si>
  <si>
    <t>D+M dřevěné vnitřní dveře vč. prahu, ocelové zárub 800x1970 mm, EI 30/DP3</t>
  </si>
  <si>
    <t>1/PO:1</t>
  </si>
  <si>
    <t>998762202R00</t>
  </si>
  <si>
    <t xml:space="preserve">Přesun hmot pro tesařské konstrukce, výšky do 12 m </t>
  </si>
  <si>
    <t>764</t>
  </si>
  <si>
    <t>Konstrukce klempířské</t>
  </si>
  <si>
    <t>764410850R00</t>
  </si>
  <si>
    <t xml:space="preserve">Demontáž oplechování parapetů,rš od 100 do 330 mm </t>
  </si>
  <si>
    <t>D6:0,45</t>
  </si>
  <si>
    <t>D7:0,6</t>
  </si>
  <si>
    <t>764511625R00</t>
  </si>
  <si>
    <t xml:space="preserve">Oplechování parapetů TiZn , rš. 220 mm </t>
  </si>
  <si>
    <t>1/K:0,45*2</t>
  </si>
  <si>
    <t>2/K:0,6</t>
  </si>
  <si>
    <t>998764201R00</t>
  </si>
  <si>
    <t xml:space="preserve">Přesun hmot pro klempířské konstr., výšky do 6 m </t>
  </si>
  <si>
    <t>766</t>
  </si>
  <si>
    <t>Konstrukce truhlářské</t>
  </si>
  <si>
    <t>766662811R00</t>
  </si>
  <si>
    <t xml:space="preserve">Demontáž prahů dveří 1křídlových </t>
  </si>
  <si>
    <t>766812840R0X</t>
  </si>
  <si>
    <t xml:space="preserve">Demontáž kuchyňských linek 3,5 m </t>
  </si>
  <si>
    <t>771</t>
  </si>
  <si>
    <t>Podlahy z dlaždic a obklady</t>
  </si>
  <si>
    <t>771575109R00</t>
  </si>
  <si>
    <t xml:space="preserve">Montáž podlah keram.,hladké, tmel, 30x30 cm </t>
  </si>
  <si>
    <t>59764401</t>
  </si>
  <si>
    <t>5*1,12</t>
  </si>
  <si>
    <t>998771201R00</t>
  </si>
  <si>
    <t xml:space="preserve">Přesun hmot pro podlahy z dlaždic, výšky do 6 m </t>
  </si>
  <si>
    <t>773</t>
  </si>
  <si>
    <t>Podlahy teracové</t>
  </si>
  <si>
    <t>773500910R00</t>
  </si>
  <si>
    <t xml:space="preserve">Opravy teracových podlah </t>
  </si>
  <si>
    <t>10%:(10,84+3,7+1,3+4,55+1,42)*0,1</t>
  </si>
  <si>
    <t>776</t>
  </si>
  <si>
    <t>Podlahy povlakové</t>
  </si>
  <si>
    <t>776401800R00</t>
  </si>
  <si>
    <t xml:space="preserve">Demontáž soklíků nebo lišt, pryžových nebo z PVC </t>
  </si>
  <si>
    <t>102:(2,4+4,1)*2</t>
  </si>
  <si>
    <t>103:(4,1+2,45)*2</t>
  </si>
  <si>
    <t>105:(5,6+3,82)*2</t>
  </si>
  <si>
    <t>776511810R00</t>
  </si>
  <si>
    <t xml:space="preserve">Odstranění PVC lepených bez podložky </t>
  </si>
  <si>
    <t>776520010RAG</t>
  </si>
  <si>
    <t>781</t>
  </si>
  <si>
    <t>Obklady keramické</t>
  </si>
  <si>
    <t>781475115R00</t>
  </si>
  <si>
    <t>Obklad vnitřní stěn keramický, do tmele, 40x20 cm vč. D+M hliníkových lišt</t>
  </si>
  <si>
    <t>105:(2,8+0,6)*0,6</t>
  </si>
  <si>
    <t>106:(1,36+2,7)*2*2-0,65*2</t>
  </si>
  <si>
    <t>107:(1,4+0,82)*2*1,6-0,65*1,6</t>
  </si>
  <si>
    <t>597642021</t>
  </si>
  <si>
    <t xml:space="preserve">Dlažba 400x200 mm </t>
  </si>
  <si>
    <t>23,044*1,12</t>
  </si>
  <si>
    <t>998781201R00</t>
  </si>
  <si>
    <t xml:space="preserve">Přesun hmot pro obklady keramické, výšky do 6 m </t>
  </si>
  <si>
    <t>784</t>
  </si>
  <si>
    <t>Malby</t>
  </si>
  <si>
    <t>784195212R00</t>
  </si>
  <si>
    <t xml:space="preserve">Malba, bílá, bez penetrace, 2 x </t>
  </si>
  <si>
    <t>229,7378-23,044</t>
  </si>
  <si>
    <t>M21</t>
  </si>
  <si>
    <t>Elektromontáže</t>
  </si>
  <si>
    <t>M21-001.RXX</t>
  </si>
  <si>
    <t xml:space="preserve">Elektroinstalace - viz samostatný položkový rozpoč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</si>
  <si>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</si>
  <si>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</si>
  <si>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</si>
  <si>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</si>
  <si>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</si>
  <si>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</si>
  <si>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</si>
  <si>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</si>
  <si>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</si>
  <si>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</si>
  <si>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</si>
  <si>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</si>
  <si>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</si>
  <si>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</si>
  <si>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Dlaždice 330x330x8 mm - béžová</t>
  </si>
  <si>
    <t>Podlaha povlaková z PVC ,podložka,soklík tl. 4 mm</t>
  </si>
  <si>
    <t xml:space="preserve">Podlaha např. Fermacell 2E22, desky 12,5 +12,5 mm </t>
  </si>
  <si>
    <t xml:space="preserve">Násyp pod podlahy např. FERMACELL do 100 mm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</si>
</sst>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31" workbookViewId="0">
      <selection activeCell="C27" sqref="C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>
      <c r="A11" s="29" t="s">
        <v>15</v>
      </c>
      <c r="B11" s="13"/>
      <c r="C11" s="207"/>
      <c r="D11" s="207"/>
      <c r="E11" s="207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Rekapitulace!A37</f>
        <v>Zařízení staveniště</v>
      </c>
      <c r="E15" s="58"/>
      <c r="F15" s="59"/>
      <c r="G15" s="56">
        <f>Rekapitulace!I37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Rekapitulace!A38</f>
        <v>Kompletační činnost (IČD)</v>
      </c>
      <c r="E16" s="60"/>
      <c r="F16" s="61"/>
      <c r="G16" s="56">
        <f>Rekapitulace!I38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5">
        <v>43250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2">
        <f>C23-F32</f>
        <v>0</v>
      </c>
      <c r="G30" s="213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2">
        <f>ROUND(PRODUCT(F30,C31/100),0)</f>
        <v>0</v>
      </c>
      <c r="G31" s="213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2">
        <v>0</v>
      </c>
      <c r="G32" s="213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2">
        <f>ROUND(PRODUCT(F32,C33/100),0)</f>
        <v>0</v>
      </c>
      <c r="G33" s="213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4">
        <f>ROUND(SUM(F30:F33),0)</f>
        <v>0</v>
      </c>
      <c r="G34" s="215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>
      <c r="B46" s="216"/>
      <c r="C46" s="216"/>
      <c r="D46" s="216"/>
      <c r="E46" s="216"/>
      <c r="F46" s="216"/>
      <c r="G46" s="216"/>
    </row>
    <row r="47" spans="1:8">
      <c r="B47" s="216"/>
      <c r="C47" s="216"/>
      <c r="D47" s="216"/>
      <c r="E47" s="216"/>
      <c r="F47" s="216"/>
      <c r="G47" s="216"/>
    </row>
    <row r="48" spans="1:8">
      <c r="B48" s="216"/>
      <c r="C48" s="216"/>
      <c r="D48" s="216"/>
      <c r="E48" s="216"/>
      <c r="F48" s="216"/>
      <c r="G48" s="216"/>
    </row>
    <row r="49" spans="2:7">
      <c r="B49" s="216"/>
      <c r="C49" s="216"/>
      <c r="D49" s="216"/>
      <c r="E49" s="216"/>
      <c r="F49" s="216"/>
      <c r="G49" s="216"/>
    </row>
    <row r="50" spans="2:7">
      <c r="B50" s="216"/>
      <c r="C50" s="216"/>
      <c r="D50" s="216"/>
      <c r="E50" s="216"/>
      <c r="F50" s="216"/>
      <c r="G50" s="216"/>
    </row>
    <row r="51" spans="2:7">
      <c r="B51" s="216"/>
      <c r="C51" s="216"/>
      <c r="D51" s="216"/>
      <c r="E51" s="216"/>
      <c r="F51" s="216"/>
      <c r="G51" s="216"/>
    </row>
    <row r="52" spans="2:7">
      <c r="B52" s="216"/>
      <c r="C52" s="216"/>
      <c r="D52" s="216"/>
      <c r="E52" s="216"/>
      <c r="F52" s="216"/>
      <c r="G52" s="216"/>
    </row>
    <row r="53" spans="2:7">
      <c r="B53" s="216"/>
      <c r="C53" s="216"/>
      <c r="D53" s="216"/>
      <c r="E53" s="216"/>
      <c r="F53" s="216"/>
      <c r="G53" s="216"/>
    </row>
    <row r="54" spans="2:7">
      <c r="B54" s="216"/>
      <c r="C54" s="216"/>
      <c r="D54" s="216"/>
      <c r="E54" s="216"/>
      <c r="F54" s="216"/>
      <c r="G54" s="216"/>
    </row>
    <row r="55" spans="2:7">
      <c r="B55" s="216"/>
      <c r="C55" s="216"/>
      <c r="D55" s="216"/>
      <c r="E55" s="216"/>
      <c r="F55" s="216"/>
      <c r="G55" s="21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90"/>
  <sheetViews>
    <sheetView workbookViewId="0">
      <selection activeCell="H39" sqref="H39:I3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Č28-2018 Rekonstrukce volného bytu č.1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01 ul. Mládeže 12/507, Ostrava - Hrabůvka</v>
      </c>
      <c r="D2" s="104"/>
      <c r="E2" s="105"/>
      <c r="F2" s="104"/>
      <c r="G2" s="221" t="s">
        <v>81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Položky!BA25</f>
        <v>0</v>
      </c>
      <c r="F7" s="203">
        <f>Položky!BB25</f>
        <v>0</v>
      </c>
      <c r="G7" s="203">
        <f>Položky!BC25</f>
        <v>0</v>
      </c>
      <c r="H7" s="203">
        <f>Položky!BD25</f>
        <v>0</v>
      </c>
      <c r="I7" s="204">
        <f>Položky!BE25</f>
        <v>0</v>
      </c>
    </row>
    <row r="8" spans="1:9" s="35" customFormat="1">
      <c r="A8" s="201" t="str">
        <f>Položky!B26</f>
        <v>61</v>
      </c>
      <c r="B8" s="115" t="str">
        <f>Položky!C26</f>
        <v>Upravy povrchů vnitřní</v>
      </c>
      <c r="C8" s="66"/>
      <c r="D8" s="116"/>
      <c r="E8" s="202">
        <f>Položky!BA51</f>
        <v>0</v>
      </c>
      <c r="F8" s="203">
        <f>Položky!BB51</f>
        <v>0</v>
      </c>
      <c r="G8" s="203">
        <f>Položky!BC51</f>
        <v>0</v>
      </c>
      <c r="H8" s="203">
        <f>Položky!BD51</f>
        <v>0</v>
      </c>
      <c r="I8" s="204">
        <f>Položky!BE51</f>
        <v>0</v>
      </c>
    </row>
    <row r="9" spans="1:9" s="35" customFormat="1">
      <c r="A9" s="201" t="str">
        <f>Položky!B52</f>
        <v>62</v>
      </c>
      <c r="B9" s="115" t="str">
        <f>Položky!C52</f>
        <v>Úpravy povrchů vnější</v>
      </c>
      <c r="C9" s="66"/>
      <c r="D9" s="116"/>
      <c r="E9" s="202">
        <f>Položky!BA64</f>
        <v>0</v>
      </c>
      <c r="F9" s="203">
        <f>Položky!BB64</f>
        <v>0</v>
      </c>
      <c r="G9" s="203">
        <f>Položky!BC64</f>
        <v>0</v>
      </c>
      <c r="H9" s="203">
        <f>Položky!BD64</f>
        <v>0</v>
      </c>
      <c r="I9" s="204">
        <f>Položky!BE64</f>
        <v>0</v>
      </c>
    </row>
    <row r="10" spans="1:9" s="35" customFormat="1">
      <c r="A10" s="201" t="str">
        <f>Položky!B65</f>
        <v>63</v>
      </c>
      <c r="B10" s="115" t="str">
        <f>Položky!C65</f>
        <v>Podlahy a podlahové konstrukce</v>
      </c>
      <c r="C10" s="66"/>
      <c r="D10" s="116"/>
      <c r="E10" s="202">
        <f>Položky!BA77</f>
        <v>0</v>
      </c>
      <c r="F10" s="203">
        <f>Položky!BB77</f>
        <v>0</v>
      </c>
      <c r="G10" s="203">
        <f>Položky!BC77</f>
        <v>0</v>
      </c>
      <c r="H10" s="203">
        <f>Položky!BD77</f>
        <v>0</v>
      </c>
      <c r="I10" s="204">
        <f>Položky!BE77</f>
        <v>0</v>
      </c>
    </row>
    <row r="11" spans="1:9" s="35" customFormat="1">
      <c r="A11" s="201" t="str">
        <f>Položky!B78</f>
        <v>94</v>
      </c>
      <c r="B11" s="115" t="str">
        <f>Položky!C78</f>
        <v>Lešení a stavební výtahy</v>
      </c>
      <c r="C11" s="66"/>
      <c r="D11" s="116"/>
      <c r="E11" s="202">
        <f>Položky!BA80</f>
        <v>0</v>
      </c>
      <c r="F11" s="203">
        <f>Položky!BB80</f>
        <v>0</v>
      </c>
      <c r="G11" s="203">
        <f>Položky!BC80</f>
        <v>0</v>
      </c>
      <c r="H11" s="203">
        <f>Položky!BD80</f>
        <v>0</v>
      </c>
      <c r="I11" s="204">
        <f>Položky!BE80</f>
        <v>0</v>
      </c>
    </row>
    <row r="12" spans="1:9" s="35" customFormat="1">
      <c r="A12" s="201" t="str">
        <f>Položky!B81</f>
        <v>95</v>
      </c>
      <c r="B12" s="115" t="str">
        <f>Položky!C81</f>
        <v>Dokončovací konstrukce na pozemních stavbách</v>
      </c>
      <c r="C12" s="66"/>
      <c r="D12" s="116"/>
      <c r="E12" s="202">
        <f>Položky!BA83</f>
        <v>0</v>
      </c>
      <c r="F12" s="203">
        <f>Položky!BB83</f>
        <v>0</v>
      </c>
      <c r="G12" s="203">
        <f>Položky!BC83</f>
        <v>0</v>
      </c>
      <c r="H12" s="203">
        <f>Položky!BD83</f>
        <v>0</v>
      </c>
      <c r="I12" s="204">
        <f>Položky!BE83</f>
        <v>0</v>
      </c>
    </row>
    <row r="13" spans="1:9" s="35" customFormat="1">
      <c r="A13" s="201" t="str">
        <f>Položky!B84</f>
        <v>96</v>
      </c>
      <c r="B13" s="115" t="str">
        <f>Položky!C84</f>
        <v>Bourání konstrukcí</v>
      </c>
      <c r="C13" s="66"/>
      <c r="D13" s="116"/>
      <c r="E13" s="202">
        <f>Položky!BA107</f>
        <v>0</v>
      </c>
      <c r="F13" s="203">
        <f>Položky!BB107</f>
        <v>0</v>
      </c>
      <c r="G13" s="203">
        <f>Položky!BC107</f>
        <v>0</v>
      </c>
      <c r="H13" s="203">
        <f>Položky!BD107</f>
        <v>0</v>
      </c>
      <c r="I13" s="204">
        <f>Položky!BE107</f>
        <v>0</v>
      </c>
    </row>
    <row r="14" spans="1:9" s="35" customFormat="1">
      <c r="A14" s="201" t="str">
        <f>Položky!B108</f>
        <v>97</v>
      </c>
      <c r="B14" s="115" t="str">
        <f>Položky!C108</f>
        <v>Prorážení otvorů</v>
      </c>
      <c r="C14" s="66"/>
      <c r="D14" s="116"/>
      <c r="E14" s="202">
        <f>Položky!BA130</f>
        <v>0</v>
      </c>
      <c r="F14" s="203">
        <f>Položky!BB130</f>
        <v>0</v>
      </c>
      <c r="G14" s="203">
        <f>Položky!BC130</f>
        <v>0</v>
      </c>
      <c r="H14" s="203">
        <f>Položky!BD130</f>
        <v>0</v>
      </c>
      <c r="I14" s="204">
        <f>Položky!BE130</f>
        <v>0</v>
      </c>
    </row>
    <row r="15" spans="1:9" s="35" customFormat="1">
      <c r="A15" s="201" t="str">
        <f>Položky!B131</f>
        <v>99</v>
      </c>
      <c r="B15" s="115" t="str">
        <f>Položky!C131</f>
        <v>Staveništní přesun hmot</v>
      </c>
      <c r="C15" s="66"/>
      <c r="D15" s="116"/>
      <c r="E15" s="202">
        <f>Položky!BA133</f>
        <v>0</v>
      </c>
      <c r="F15" s="203">
        <f>Položky!BB133</f>
        <v>0</v>
      </c>
      <c r="G15" s="203">
        <f>Položky!BC133</f>
        <v>0</v>
      </c>
      <c r="H15" s="203">
        <f>Položky!BD133</f>
        <v>0</v>
      </c>
      <c r="I15" s="204">
        <f>Položky!BE133</f>
        <v>0</v>
      </c>
    </row>
    <row r="16" spans="1:9" s="35" customFormat="1">
      <c r="A16" s="201" t="str">
        <f>Položky!B134</f>
        <v>711</v>
      </c>
      <c r="B16" s="115" t="str">
        <f>Položky!C134</f>
        <v>Izolace proti vodě</v>
      </c>
      <c r="C16" s="66"/>
      <c r="D16" s="116"/>
      <c r="E16" s="202">
        <f>Položky!BA137</f>
        <v>0</v>
      </c>
      <c r="F16" s="203">
        <f>Položky!BB137</f>
        <v>0</v>
      </c>
      <c r="G16" s="203">
        <f>Položky!BC137</f>
        <v>0</v>
      </c>
      <c r="H16" s="203">
        <f>Položky!BD137</f>
        <v>0</v>
      </c>
      <c r="I16" s="204">
        <f>Položky!BE137</f>
        <v>0</v>
      </c>
    </row>
    <row r="17" spans="1:256" s="35" customFormat="1">
      <c r="A17" s="201" t="str">
        <f>Položky!B138</f>
        <v>713</v>
      </c>
      <c r="B17" s="115" t="str">
        <f>Položky!C138</f>
        <v>Izolace tepelné</v>
      </c>
      <c r="C17" s="66"/>
      <c r="D17" s="116"/>
      <c r="E17" s="202">
        <f>Položky!BA144</f>
        <v>0</v>
      </c>
      <c r="F17" s="203">
        <f>Položky!BB144</f>
        <v>0</v>
      </c>
      <c r="G17" s="203">
        <f>Položky!BC144</f>
        <v>0</v>
      </c>
      <c r="H17" s="203">
        <f>Položky!BD144</f>
        <v>0</v>
      </c>
      <c r="I17" s="204">
        <f>Položky!BE144</f>
        <v>0</v>
      </c>
    </row>
    <row r="18" spans="1:256" s="35" customFormat="1">
      <c r="A18" s="201" t="str">
        <f>Položky!B145</f>
        <v>720</v>
      </c>
      <c r="B18" s="115" t="str">
        <f>Položky!C145</f>
        <v>Zdravotechnická instalace</v>
      </c>
      <c r="C18" s="66"/>
      <c r="D18" s="116"/>
      <c r="E18" s="202">
        <f>Položky!BA147</f>
        <v>0</v>
      </c>
      <c r="F18" s="203">
        <f>Položky!BB147</f>
        <v>0</v>
      </c>
      <c r="G18" s="203">
        <f>Položky!BC147</f>
        <v>0</v>
      </c>
      <c r="H18" s="203">
        <f>Položky!BD147</f>
        <v>0</v>
      </c>
      <c r="I18" s="204">
        <f>Položky!BE147</f>
        <v>0</v>
      </c>
    </row>
    <row r="19" spans="1:256" s="35" customFormat="1">
      <c r="A19" s="201" t="str">
        <f>Položky!B148</f>
        <v>723</v>
      </c>
      <c r="B19" s="115" t="str">
        <f>Položky!C148</f>
        <v>Vnitřní plynovod</v>
      </c>
      <c r="C19" s="66"/>
      <c r="D19" s="116"/>
      <c r="E19" s="202">
        <f>Položky!BA151</f>
        <v>0</v>
      </c>
      <c r="F19" s="203">
        <f>Položky!BB151</f>
        <v>0</v>
      </c>
      <c r="G19" s="203">
        <f>Položky!BC151</f>
        <v>0</v>
      </c>
      <c r="H19" s="203">
        <f>Položky!BD151</f>
        <v>0</v>
      </c>
      <c r="I19" s="204">
        <f>Položky!BE151</f>
        <v>0</v>
      </c>
    </row>
    <row r="20" spans="1:256" s="35" customFormat="1">
      <c r="A20" s="201" t="str">
        <f>Položky!B152</f>
        <v>725</v>
      </c>
      <c r="B20" s="115" t="str">
        <f>Položky!C152</f>
        <v>Zařizovací předměty</v>
      </c>
      <c r="C20" s="66"/>
      <c r="D20" s="116"/>
      <c r="E20" s="202">
        <f>Položky!BA154</f>
        <v>0</v>
      </c>
      <c r="F20" s="203">
        <f>Položky!BB154</f>
        <v>0</v>
      </c>
      <c r="G20" s="203">
        <f>Položky!BC154</f>
        <v>0</v>
      </c>
      <c r="H20" s="203">
        <f>Položky!BD154</f>
        <v>0</v>
      </c>
      <c r="I20" s="204">
        <f>Položky!BE154</f>
        <v>0</v>
      </c>
    </row>
    <row r="21" spans="1:256" s="35" customFormat="1">
      <c r="A21" s="201" t="str">
        <f>Položky!B155</f>
        <v>730</v>
      </c>
      <c r="B21" s="115" t="str">
        <f>Položky!C155</f>
        <v>Ústřední vytápění</v>
      </c>
      <c r="C21" s="66"/>
      <c r="D21" s="116"/>
      <c r="E21" s="202">
        <f>Položky!BA157</f>
        <v>0</v>
      </c>
      <c r="F21" s="203">
        <f>Položky!BB157</f>
        <v>0</v>
      </c>
      <c r="G21" s="203">
        <f>Položky!BC157</f>
        <v>0</v>
      </c>
      <c r="H21" s="203">
        <f>Položky!BD157</f>
        <v>0</v>
      </c>
      <c r="I21" s="204">
        <f>Položky!BE157</f>
        <v>0</v>
      </c>
    </row>
    <row r="22" spans="1:256" s="35" customFormat="1">
      <c r="A22" s="201" t="str">
        <f>Položky!B158</f>
        <v>762</v>
      </c>
      <c r="B22" s="115" t="str">
        <f>Položky!C158</f>
        <v>Konstrukce tesařské</v>
      </c>
      <c r="C22" s="66"/>
      <c r="D22" s="116"/>
      <c r="E22" s="202">
        <f>Položky!BA192</f>
        <v>0</v>
      </c>
      <c r="F22" s="203">
        <f>Položky!BB192</f>
        <v>0</v>
      </c>
      <c r="G22" s="203">
        <f>Položky!BC192</f>
        <v>0</v>
      </c>
      <c r="H22" s="203">
        <f>Položky!BD192</f>
        <v>0</v>
      </c>
      <c r="I22" s="204">
        <f>Položky!BE192</f>
        <v>0</v>
      </c>
    </row>
    <row r="23" spans="1:256" s="35" customFormat="1">
      <c r="A23" s="201" t="str">
        <f>Položky!B193</f>
        <v>764</v>
      </c>
      <c r="B23" s="115" t="str">
        <f>Položky!C193</f>
        <v>Konstrukce klempířské</v>
      </c>
      <c r="C23" s="66"/>
      <c r="D23" s="116"/>
      <c r="E23" s="202">
        <f>Položky!BA201</f>
        <v>0</v>
      </c>
      <c r="F23" s="203">
        <f>Položky!BB201</f>
        <v>0</v>
      </c>
      <c r="G23" s="203">
        <f>Položky!BC201</f>
        <v>0</v>
      </c>
      <c r="H23" s="203">
        <f>Položky!BD201</f>
        <v>0</v>
      </c>
      <c r="I23" s="204">
        <f>Položky!BE201</f>
        <v>0</v>
      </c>
    </row>
    <row r="24" spans="1:256" s="35" customFormat="1">
      <c r="A24" s="201" t="str">
        <f>Položky!B202</f>
        <v>766</v>
      </c>
      <c r="B24" s="115" t="str">
        <f>Položky!C202</f>
        <v>Konstrukce truhlářské</v>
      </c>
      <c r="C24" s="66"/>
      <c r="D24" s="116"/>
      <c r="E24" s="202">
        <f>Položky!BA210</f>
        <v>0</v>
      </c>
      <c r="F24" s="203">
        <f>Položky!BB210</f>
        <v>0</v>
      </c>
      <c r="G24" s="203">
        <f>Položky!BC210</f>
        <v>0</v>
      </c>
      <c r="H24" s="203">
        <f>Položky!BD210</f>
        <v>0</v>
      </c>
      <c r="I24" s="204">
        <f>Položky!BE210</f>
        <v>0</v>
      </c>
    </row>
    <row r="25" spans="1:256" s="35" customFormat="1">
      <c r="A25" s="201" t="str">
        <f>Položky!B211</f>
        <v>771</v>
      </c>
      <c r="B25" s="115" t="str">
        <f>Položky!C211</f>
        <v>Podlahy z dlaždic a obklady</v>
      </c>
      <c r="C25" s="66"/>
      <c r="D25" s="116"/>
      <c r="E25" s="202">
        <f>Položky!BA217</f>
        <v>0</v>
      </c>
      <c r="F25" s="203">
        <f>Položky!BB217</f>
        <v>0</v>
      </c>
      <c r="G25" s="203">
        <f>Položky!BC217</f>
        <v>0</v>
      </c>
      <c r="H25" s="203">
        <f>Položky!BD217</f>
        <v>0</v>
      </c>
      <c r="I25" s="204">
        <f>Položky!BE217</f>
        <v>0</v>
      </c>
    </row>
    <row r="26" spans="1:256" s="35" customFormat="1">
      <c r="A26" s="201" t="str">
        <f>Položky!B218</f>
        <v>773</v>
      </c>
      <c r="B26" s="115" t="str">
        <f>Položky!C218</f>
        <v>Podlahy teracové</v>
      </c>
      <c r="C26" s="66"/>
      <c r="D26" s="116"/>
      <c r="E26" s="202">
        <f>Položky!BA221</f>
        <v>0</v>
      </c>
      <c r="F26" s="203">
        <f>Položky!BB221</f>
        <v>0</v>
      </c>
      <c r="G26" s="203">
        <f>Položky!BC221</f>
        <v>0</v>
      </c>
      <c r="H26" s="203">
        <f>Položky!BD221</f>
        <v>0</v>
      </c>
      <c r="I26" s="204">
        <f>Položky!BE221</f>
        <v>0</v>
      </c>
    </row>
    <row r="27" spans="1:256" s="35" customFormat="1">
      <c r="A27" s="201" t="str">
        <f>Položky!B222</f>
        <v>776</v>
      </c>
      <c r="B27" s="115" t="str">
        <f>Položky!C222</f>
        <v>Podlahy povlakové</v>
      </c>
      <c r="C27" s="66"/>
      <c r="D27" s="116"/>
      <c r="E27" s="202">
        <f>Položky!BA232</f>
        <v>0</v>
      </c>
      <c r="F27" s="203">
        <f>Položky!BB232</f>
        <v>0</v>
      </c>
      <c r="G27" s="203">
        <f>Položky!BC232</f>
        <v>0</v>
      </c>
      <c r="H27" s="203">
        <f>Položky!BD232</f>
        <v>0</v>
      </c>
      <c r="I27" s="204">
        <f>Položky!BE232</f>
        <v>0</v>
      </c>
    </row>
    <row r="28" spans="1:256" s="35" customFormat="1">
      <c r="A28" s="201" t="str">
        <f>Položky!B233</f>
        <v>781</v>
      </c>
      <c r="B28" s="115" t="str">
        <f>Položky!C233</f>
        <v>Obklady keramické</v>
      </c>
      <c r="C28" s="66"/>
      <c r="D28" s="116"/>
      <c r="E28" s="202">
        <f>Položky!BA241</f>
        <v>0</v>
      </c>
      <c r="F28" s="203">
        <f>Položky!BB241</f>
        <v>0</v>
      </c>
      <c r="G28" s="203">
        <f>Položky!BC241</f>
        <v>0</v>
      </c>
      <c r="H28" s="203">
        <f>Položky!BD241</f>
        <v>0</v>
      </c>
      <c r="I28" s="204">
        <f>Položky!BE241</f>
        <v>0</v>
      </c>
    </row>
    <row r="29" spans="1:256" s="35" customFormat="1">
      <c r="A29" s="201" t="str">
        <f>Položky!B242</f>
        <v>784</v>
      </c>
      <c r="B29" s="115" t="str">
        <f>Položky!C242</f>
        <v>Malby</v>
      </c>
      <c r="C29" s="66"/>
      <c r="D29" s="116"/>
      <c r="E29" s="202">
        <f>Položky!BA246</f>
        <v>0</v>
      </c>
      <c r="F29" s="203">
        <f>Položky!BB246</f>
        <v>0</v>
      </c>
      <c r="G29" s="203">
        <f>Položky!BC246</f>
        <v>0</v>
      </c>
      <c r="H29" s="203">
        <f>Položky!BD246</f>
        <v>0</v>
      </c>
      <c r="I29" s="204">
        <f>Položky!BE246</f>
        <v>0</v>
      </c>
    </row>
    <row r="30" spans="1:256" s="35" customFormat="1">
      <c r="A30" s="201" t="str">
        <f>Položky!B247</f>
        <v>M21</v>
      </c>
      <c r="B30" s="115" t="str">
        <f>Položky!C247</f>
        <v>Elektromontáže</v>
      </c>
      <c r="C30" s="66"/>
      <c r="D30" s="116"/>
      <c r="E30" s="202">
        <f>Položky!BA249</f>
        <v>0</v>
      </c>
      <c r="F30" s="203">
        <f>Položky!BB249</f>
        <v>0</v>
      </c>
      <c r="G30" s="203">
        <f>Položky!BC249</f>
        <v>0</v>
      </c>
      <c r="H30" s="203">
        <f>Položky!BD249</f>
        <v>0</v>
      </c>
      <c r="I30" s="204">
        <f>Položky!BE249</f>
        <v>0</v>
      </c>
    </row>
    <row r="31" spans="1:256" s="35" customFormat="1" ht="13.5" thickBot="1">
      <c r="A31" s="201" t="str">
        <f>Položky!B250</f>
        <v>D96</v>
      </c>
      <c r="B31" s="115" t="str">
        <f>Položky!C250</f>
        <v>Přesuny suti a vybouraných hmot</v>
      </c>
      <c r="C31" s="66"/>
      <c r="D31" s="116"/>
      <c r="E31" s="202">
        <f>Položky!BA256</f>
        <v>0</v>
      </c>
      <c r="F31" s="203">
        <f>Položky!BB256</f>
        <v>0</v>
      </c>
      <c r="G31" s="203">
        <f>Položky!BC256</f>
        <v>0</v>
      </c>
      <c r="H31" s="203">
        <f>Položky!BD256</f>
        <v>0</v>
      </c>
      <c r="I31" s="204">
        <f>Položky!BE256</f>
        <v>0</v>
      </c>
    </row>
    <row r="32" spans="1:256" ht="13.5" thickBot="1">
      <c r="A32" s="117"/>
      <c r="B32" s="118" t="s">
        <v>57</v>
      </c>
      <c r="C32" s="118"/>
      <c r="D32" s="119"/>
      <c r="E32" s="120">
        <f>SUM(E7:E31)</f>
        <v>0</v>
      </c>
      <c r="F32" s="121">
        <f>SUM(F7:F31)</f>
        <v>0</v>
      </c>
      <c r="G32" s="121">
        <f>SUM(G7:G31)</f>
        <v>0</v>
      </c>
      <c r="H32" s="121">
        <f>SUM(H7:H31)</f>
        <v>0</v>
      </c>
      <c r="I32" s="122">
        <f>SUM(I7:I31)</f>
        <v>0</v>
      </c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</row>
    <row r="33" spans="1:57">
      <c r="A33" s="66"/>
      <c r="B33" s="66"/>
      <c r="C33" s="66"/>
      <c r="D33" s="66"/>
      <c r="E33" s="66"/>
      <c r="F33" s="66"/>
      <c r="G33" s="66"/>
      <c r="H33" s="66"/>
      <c r="I33" s="66"/>
    </row>
    <row r="34" spans="1:57" ht="18">
      <c r="A34" s="107" t="s">
        <v>58</v>
      </c>
      <c r="B34" s="107"/>
      <c r="C34" s="107"/>
      <c r="D34" s="107"/>
      <c r="E34" s="107"/>
      <c r="F34" s="107"/>
      <c r="G34" s="124"/>
      <c r="H34" s="107"/>
      <c r="I34" s="107"/>
      <c r="BA34" s="41"/>
      <c r="BB34" s="41"/>
      <c r="BC34" s="41"/>
      <c r="BD34" s="41"/>
      <c r="BE34" s="41"/>
    </row>
    <row r="35" spans="1:57" ht="13.5" thickBot="1">
      <c r="A35" s="77"/>
      <c r="B35" s="77"/>
      <c r="C35" s="77"/>
      <c r="D35" s="77"/>
      <c r="E35" s="77"/>
      <c r="F35" s="77"/>
      <c r="G35" s="77"/>
      <c r="H35" s="77"/>
      <c r="I35" s="77"/>
    </row>
    <row r="36" spans="1:57">
      <c r="A36" s="71" t="s">
        <v>59</v>
      </c>
      <c r="B36" s="72"/>
      <c r="C36" s="72"/>
      <c r="D36" s="125"/>
      <c r="E36" s="126" t="s">
        <v>60</v>
      </c>
      <c r="F36" s="127" t="s">
        <v>61</v>
      </c>
      <c r="G36" s="128" t="s">
        <v>62</v>
      </c>
      <c r="H36" s="129"/>
      <c r="I36" s="130" t="s">
        <v>60</v>
      </c>
    </row>
    <row r="37" spans="1:57">
      <c r="A37" s="64" t="s">
        <v>392</v>
      </c>
      <c r="B37" s="55"/>
      <c r="C37" s="55"/>
      <c r="D37" s="131"/>
      <c r="E37" s="132"/>
      <c r="F37" s="133"/>
      <c r="G37" s="134">
        <f>CHOOSE(BA37+1,HSV+PSV,HSV+PSV+Mont,HSV+PSV+Dodavka+Mont,HSV,PSV,Mont,Dodavka,Mont+Dodavka,0)</f>
        <v>0</v>
      </c>
      <c r="H37" s="135"/>
      <c r="I37" s="136">
        <f>E37+F37*G37/100</f>
        <v>0</v>
      </c>
      <c r="BA37">
        <v>1</v>
      </c>
    </row>
    <row r="38" spans="1:57">
      <c r="A38" s="64" t="s">
        <v>393</v>
      </c>
      <c r="B38" s="55"/>
      <c r="C38" s="55"/>
      <c r="D38" s="131"/>
      <c r="E38" s="132"/>
      <c r="F38" s="133"/>
      <c r="G38" s="134">
        <f>CHOOSE(BA38+1,HSV+PSV,HSV+PSV+Mont,HSV+PSV+Dodavka+Mont,HSV,PSV,Mont,Dodavka,Mont+Dodavka,0)</f>
        <v>0</v>
      </c>
      <c r="H38" s="135"/>
      <c r="I38" s="136">
        <f>E38+F38*G38/100</f>
        <v>0</v>
      </c>
      <c r="BA38">
        <v>2</v>
      </c>
    </row>
    <row r="39" spans="1:57" ht="13.5" thickBot="1">
      <c r="A39" s="137"/>
      <c r="B39" s="138" t="s">
        <v>63</v>
      </c>
      <c r="C39" s="139"/>
      <c r="D39" s="140"/>
      <c r="E39" s="141"/>
      <c r="F39" s="142"/>
      <c r="G39" s="142"/>
      <c r="H39" s="224">
        <f>SUM(I37:I38)</f>
        <v>0</v>
      </c>
      <c r="I39" s="225"/>
    </row>
    <row r="41" spans="1:57">
      <c r="B41" s="123"/>
      <c r="F41" s="143"/>
      <c r="G41" s="144"/>
      <c r="H41" s="144"/>
      <c r="I41" s="145"/>
    </row>
    <row r="42" spans="1:57">
      <c r="F42" s="143"/>
      <c r="G42" s="144"/>
      <c r="H42" s="144"/>
      <c r="I42" s="145"/>
    </row>
    <row r="43" spans="1:57">
      <c r="F43" s="143"/>
      <c r="G43" s="144"/>
      <c r="H43" s="144"/>
      <c r="I43" s="145"/>
    </row>
    <row r="44" spans="1:57">
      <c r="F44" s="143"/>
      <c r="G44" s="144"/>
      <c r="H44" s="144"/>
      <c r="I44" s="145"/>
    </row>
    <row r="45" spans="1:57">
      <c r="F45" s="143"/>
      <c r="G45" s="144"/>
      <c r="H45" s="144"/>
      <c r="I45" s="145"/>
    </row>
    <row r="46" spans="1:57">
      <c r="F46" s="143"/>
      <c r="G46" s="144"/>
      <c r="H46" s="144"/>
      <c r="I46" s="145"/>
    </row>
    <row r="47" spans="1:57">
      <c r="F47" s="143"/>
      <c r="G47" s="144"/>
      <c r="H47" s="144"/>
      <c r="I47" s="145"/>
    </row>
    <row r="48" spans="1:57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29"/>
  <sheetViews>
    <sheetView showGridLines="0" showZeros="0" tabSelected="1" zoomScaleNormal="100" workbookViewId="0">
      <selection activeCell="C67" sqref="C67:D67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26" t="s">
        <v>76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Č28-2018 Rekonstrukce volného bytu č.1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7" t="s">
        <v>50</v>
      </c>
      <c r="B4" s="220"/>
      <c r="C4" s="103" t="str">
        <f>CONCATENATE(cisloobjektu," ",nazevobjektu)</f>
        <v>01 ul. Mládeže 12/507, Ostrava - Hrabůvka</v>
      </c>
      <c r="D4" s="155"/>
      <c r="E4" s="228" t="str">
        <f>Rekapitulace!G2</f>
        <v>Architektonicko-stavební řešení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84</v>
      </c>
      <c r="C8" s="173" t="s">
        <v>85</v>
      </c>
      <c r="D8" s="174" t="s">
        <v>86</v>
      </c>
      <c r="E8" s="175">
        <v>0.37530000000000002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1.86253</v>
      </c>
    </row>
    <row r="9" spans="1:104">
      <c r="A9" s="178"/>
      <c r="B9" s="181"/>
      <c r="C9" s="231" t="s">
        <v>87</v>
      </c>
      <c r="D9" s="232"/>
      <c r="E9" s="182">
        <v>0.3105</v>
      </c>
      <c r="F9" s="183"/>
      <c r="G9" s="184"/>
      <c r="M9" s="180" t="s">
        <v>87</v>
      </c>
      <c r="O9" s="170"/>
    </row>
    <row r="10" spans="1:104">
      <c r="A10" s="178"/>
      <c r="B10" s="181"/>
      <c r="C10" s="231" t="s">
        <v>88</v>
      </c>
      <c r="D10" s="232"/>
      <c r="E10" s="182">
        <v>6.4799999999999996E-2</v>
      </c>
      <c r="F10" s="183"/>
      <c r="G10" s="184"/>
      <c r="M10" s="180" t="s">
        <v>88</v>
      </c>
      <c r="O10" s="170"/>
    </row>
    <row r="11" spans="1:104">
      <c r="A11" s="171">
        <v>2</v>
      </c>
      <c r="B11" s="172" t="s">
        <v>89</v>
      </c>
      <c r="C11" s="173" t="s">
        <v>90</v>
      </c>
      <c r="D11" s="174" t="s">
        <v>91</v>
      </c>
      <c r="E11" s="175">
        <v>1.02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5.1639999999999998E-2</v>
      </c>
    </row>
    <row r="12" spans="1:104">
      <c r="A12" s="178"/>
      <c r="B12" s="181"/>
      <c r="C12" s="231" t="s">
        <v>92</v>
      </c>
      <c r="D12" s="232"/>
      <c r="E12" s="182">
        <v>1.02</v>
      </c>
      <c r="F12" s="183"/>
      <c r="G12" s="184"/>
      <c r="M12" s="180" t="s">
        <v>92</v>
      </c>
      <c r="O12" s="170"/>
    </row>
    <row r="13" spans="1:104" ht="22.5">
      <c r="A13" s="171">
        <v>3</v>
      </c>
      <c r="B13" s="172" t="s">
        <v>93</v>
      </c>
      <c r="C13" s="173" t="s">
        <v>94</v>
      </c>
      <c r="D13" s="174" t="s">
        <v>91</v>
      </c>
      <c r="E13" s="175">
        <v>68.88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1.8519999999999998E-2</v>
      </c>
    </row>
    <row r="14" spans="1:104">
      <c r="A14" s="178"/>
      <c r="B14" s="181"/>
      <c r="C14" s="231" t="s">
        <v>95</v>
      </c>
      <c r="D14" s="232"/>
      <c r="E14" s="182">
        <v>68.88</v>
      </c>
      <c r="F14" s="183"/>
      <c r="G14" s="184"/>
      <c r="M14" s="180" t="s">
        <v>95</v>
      </c>
      <c r="O14" s="170"/>
    </row>
    <row r="15" spans="1:104" ht="22.5">
      <c r="A15" s="171">
        <v>4</v>
      </c>
      <c r="B15" s="172" t="s">
        <v>96</v>
      </c>
      <c r="C15" s="173" t="s">
        <v>97</v>
      </c>
      <c r="D15" s="174" t="s">
        <v>91</v>
      </c>
      <c r="E15" s="175">
        <v>5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1.8519999999999998E-2</v>
      </c>
    </row>
    <row r="16" spans="1:104">
      <c r="A16" s="178"/>
      <c r="B16" s="181"/>
      <c r="C16" s="231" t="s">
        <v>98</v>
      </c>
      <c r="D16" s="232"/>
      <c r="E16" s="182">
        <v>5</v>
      </c>
      <c r="F16" s="183"/>
      <c r="G16" s="184"/>
      <c r="M16" s="180" t="s">
        <v>98</v>
      </c>
      <c r="O16" s="170"/>
    </row>
    <row r="17" spans="1:104" ht="22.5">
      <c r="A17" s="171">
        <v>5</v>
      </c>
      <c r="B17" s="172" t="s">
        <v>99</v>
      </c>
      <c r="C17" s="173" t="s">
        <v>100</v>
      </c>
      <c r="D17" s="174" t="s">
        <v>91</v>
      </c>
      <c r="E17" s="175">
        <v>2.0550000000000002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1.5720000000000001E-2</v>
      </c>
    </row>
    <row r="18" spans="1:104">
      <c r="A18" s="178"/>
      <c r="B18" s="181"/>
      <c r="C18" s="231" t="s">
        <v>101</v>
      </c>
      <c r="D18" s="232"/>
      <c r="E18" s="182">
        <v>1.2</v>
      </c>
      <c r="F18" s="183"/>
      <c r="G18" s="184"/>
      <c r="M18" s="180" t="s">
        <v>101</v>
      </c>
      <c r="O18" s="170"/>
    </row>
    <row r="19" spans="1:104">
      <c r="A19" s="178"/>
      <c r="B19" s="181"/>
      <c r="C19" s="231" t="s">
        <v>102</v>
      </c>
      <c r="D19" s="232"/>
      <c r="E19" s="182">
        <v>0.85499999999999998</v>
      </c>
      <c r="F19" s="183"/>
      <c r="G19" s="184"/>
      <c r="M19" s="180" t="s">
        <v>102</v>
      </c>
      <c r="O19" s="170"/>
    </row>
    <row r="20" spans="1:104">
      <c r="A20" s="171">
        <v>6</v>
      </c>
      <c r="B20" s="172" t="s">
        <v>103</v>
      </c>
      <c r="C20" s="173" t="s">
        <v>104</v>
      </c>
      <c r="D20" s="174" t="s">
        <v>91</v>
      </c>
      <c r="E20" s="175">
        <v>2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0.15568000000000001</v>
      </c>
    </row>
    <row r="21" spans="1:104">
      <c r="A21" s="178"/>
      <c r="B21" s="181"/>
      <c r="C21" s="231" t="s">
        <v>105</v>
      </c>
      <c r="D21" s="232"/>
      <c r="E21" s="182">
        <v>2</v>
      </c>
      <c r="F21" s="183"/>
      <c r="G21" s="184"/>
      <c r="M21" s="180" t="s">
        <v>105</v>
      </c>
      <c r="O21" s="170"/>
    </row>
    <row r="22" spans="1:104" ht="22.5">
      <c r="A22" s="171">
        <v>7</v>
      </c>
      <c r="B22" s="172" t="s">
        <v>106</v>
      </c>
      <c r="C22" s="173" t="s">
        <v>107</v>
      </c>
      <c r="D22" s="174" t="s">
        <v>108</v>
      </c>
      <c r="E22" s="175">
        <v>1.3299999999999999E-2</v>
      </c>
      <c r="F22" s="175">
        <v>0</v>
      </c>
      <c r="G22" s="176">
        <f>E22*F22</f>
        <v>0</v>
      </c>
      <c r="O22" s="170">
        <v>2</v>
      </c>
      <c r="AA22" s="146">
        <v>2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2</v>
      </c>
      <c r="CB22" s="177">
        <v>1</v>
      </c>
      <c r="CZ22" s="146">
        <v>1.0970899999999999</v>
      </c>
    </row>
    <row r="23" spans="1:104">
      <c r="A23" s="178"/>
      <c r="B23" s="181"/>
      <c r="C23" s="231" t="s">
        <v>109</v>
      </c>
      <c r="D23" s="232"/>
      <c r="E23" s="182">
        <v>1.3299999999999999E-2</v>
      </c>
      <c r="F23" s="183"/>
      <c r="G23" s="184"/>
      <c r="M23" s="180" t="s">
        <v>109</v>
      </c>
      <c r="O23" s="170"/>
    </row>
    <row r="24" spans="1:104">
      <c r="A24" s="171">
        <v>8</v>
      </c>
      <c r="B24" s="172" t="s">
        <v>110</v>
      </c>
      <c r="C24" s="173" t="s">
        <v>111</v>
      </c>
      <c r="D24" s="174" t="s">
        <v>112</v>
      </c>
      <c r="E24" s="175">
        <v>7</v>
      </c>
      <c r="F24" s="175">
        <v>0</v>
      </c>
      <c r="G24" s="176">
        <f>E24*F24</f>
        <v>0</v>
      </c>
      <c r="O24" s="170">
        <v>2</v>
      </c>
      <c r="AA24" s="146">
        <v>12</v>
      </c>
      <c r="AB24" s="146">
        <v>0</v>
      </c>
      <c r="AC24" s="146">
        <v>80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12</v>
      </c>
      <c r="CB24" s="177">
        <v>0</v>
      </c>
      <c r="CZ24" s="146">
        <v>0</v>
      </c>
    </row>
    <row r="25" spans="1:104">
      <c r="A25" s="185"/>
      <c r="B25" s="186" t="s">
        <v>74</v>
      </c>
      <c r="C25" s="187" t="str">
        <f>CONCATENATE(B7," ",C7)</f>
        <v>3 Svislé a kompletní konstrukce</v>
      </c>
      <c r="D25" s="188"/>
      <c r="E25" s="189"/>
      <c r="F25" s="190"/>
      <c r="G25" s="191">
        <f>SUM(G7:G24)</f>
        <v>0</v>
      </c>
      <c r="O25" s="170">
        <v>4</v>
      </c>
      <c r="BA25" s="192">
        <f>SUM(BA7:BA24)</f>
        <v>0</v>
      </c>
      <c r="BB25" s="192">
        <f>SUM(BB7:BB24)</f>
        <v>0</v>
      </c>
      <c r="BC25" s="192">
        <f>SUM(BC7:BC24)</f>
        <v>0</v>
      </c>
      <c r="BD25" s="192">
        <f>SUM(BD7:BD24)</f>
        <v>0</v>
      </c>
      <c r="BE25" s="192">
        <f>SUM(BE7:BE24)</f>
        <v>0</v>
      </c>
    </row>
    <row r="26" spans="1:104">
      <c r="A26" s="163" t="s">
        <v>72</v>
      </c>
      <c r="B26" s="164" t="s">
        <v>113</v>
      </c>
      <c r="C26" s="165" t="s">
        <v>114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9</v>
      </c>
      <c r="B27" s="172" t="s">
        <v>115</v>
      </c>
      <c r="C27" s="173" t="s">
        <v>116</v>
      </c>
      <c r="D27" s="174" t="s">
        <v>91</v>
      </c>
      <c r="E27" s="175">
        <v>73.88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4.3899999999999998E-3</v>
      </c>
    </row>
    <row r="28" spans="1:104">
      <c r="A28" s="171">
        <v>10</v>
      </c>
      <c r="B28" s="172" t="s">
        <v>117</v>
      </c>
      <c r="C28" s="173" t="s">
        <v>118</v>
      </c>
      <c r="D28" s="174" t="s">
        <v>91</v>
      </c>
      <c r="E28" s="175">
        <v>73.88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5.7800000000000004E-3</v>
      </c>
    </row>
    <row r="29" spans="1:104">
      <c r="A29" s="171">
        <v>11</v>
      </c>
      <c r="B29" s="172" t="s">
        <v>119</v>
      </c>
      <c r="C29" s="173" t="s">
        <v>120</v>
      </c>
      <c r="D29" s="174" t="s">
        <v>91</v>
      </c>
      <c r="E29" s="175">
        <v>14.733000000000001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4.0000000000000003E-5</v>
      </c>
    </row>
    <row r="30" spans="1:104">
      <c r="A30" s="178"/>
      <c r="B30" s="181"/>
      <c r="C30" s="231" t="s">
        <v>121</v>
      </c>
      <c r="D30" s="232"/>
      <c r="E30" s="182">
        <v>7.4880000000000004</v>
      </c>
      <c r="F30" s="183"/>
      <c r="G30" s="184"/>
      <c r="M30" s="180" t="s">
        <v>121</v>
      </c>
      <c r="O30" s="170"/>
    </row>
    <row r="31" spans="1:104">
      <c r="A31" s="178"/>
      <c r="B31" s="181"/>
      <c r="C31" s="231" t="s">
        <v>122</v>
      </c>
      <c r="D31" s="232"/>
      <c r="E31" s="182">
        <v>3.68</v>
      </c>
      <c r="F31" s="183"/>
      <c r="G31" s="184"/>
      <c r="M31" s="180" t="s">
        <v>122</v>
      </c>
      <c r="O31" s="170"/>
    </row>
    <row r="32" spans="1:104">
      <c r="A32" s="178"/>
      <c r="B32" s="181"/>
      <c r="C32" s="231" t="s">
        <v>123</v>
      </c>
      <c r="D32" s="232"/>
      <c r="E32" s="182">
        <v>0.64</v>
      </c>
      <c r="F32" s="183"/>
      <c r="G32" s="184"/>
      <c r="M32" s="180" t="s">
        <v>123</v>
      </c>
      <c r="O32" s="170"/>
    </row>
    <row r="33" spans="1:104">
      <c r="A33" s="178"/>
      <c r="B33" s="181"/>
      <c r="C33" s="231" t="s">
        <v>124</v>
      </c>
      <c r="D33" s="232"/>
      <c r="E33" s="182">
        <v>2.2050000000000001</v>
      </c>
      <c r="F33" s="183"/>
      <c r="G33" s="184"/>
      <c r="M33" s="180" t="s">
        <v>124</v>
      </c>
      <c r="O33" s="170"/>
    </row>
    <row r="34" spans="1:104">
      <c r="A34" s="178"/>
      <c r="B34" s="181"/>
      <c r="C34" s="231" t="s">
        <v>125</v>
      </c>
      <c r="D34" s="232"/>
      <c r="E34" s="182">
        <v>0.72</v>
      </c>
      <c r="F34" s="183"/>
      <c r="G34" s="184"/>
      <c r="M34" s="180" t="s">
        <v>125</v>
      </c>
      <c r="O34" s="170"/>
    </row>
    <row r="35" spans="1:104">
      <c r="A35" s="171">
        <v>12</v>
      </c>
      <c r="B35" s="172" t="s">
        <v>126</v>
      </c>
      <c r="C35" s="173" t="s">
        <v>127</v>
      </c>
      <c r="D35" s="174" t="s">
        <v>128</v>
      </c>
      <c r="E35" s="175">
        <v>15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1.7330000000000002E-2</v>
      </c>
    </row>
    <row r="36" spans="1:104" ht="22.5">
      <c r="A36" s="171">
        <v>13</v>
      </c>
      <c r="B36" s="172" t="s">
        <v>129</v>
      </c>
      <c r="C36" s="173" t="s">
        <v>130</v>
      </c>
      <c r="D36" s="174" t="s">
        <v>91</v>
      </c>
      <c r="E36" s="175">
        <v>229.73779999999999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3.5700000000000003E-2</v>
      </c>
    </row>
    <row r="37" spans="1:104">
      <c r="A37" s="178"/>
      <c r="B37" s="181"/>
      <c r="C37" s="231" t="s">
        <v>131</v>
      </c>
      <c r="D37" s="232"/>
      <c r="E37" s="182">
        <v>42.774999999999999</v>
      </c>
      <c r="F37" s="183"/>
      <c r="G37" s="184"/>
      <c r="M37" s="180" t="s">
        <v>131</v>
      </c>
      <c r="O37" s="170"/>
    </row>
    <row r="38" spans="1:104">
      <c r="A38" s="178"/>
      <c r="B38" s="181"/>
      <c r="C38" s="231" t="s">
        <v>132</v>
      </c>
      <c r="D38" s="232"/>
      <c r="E38" s="182">
        <v>30.114999999999998</v>
      </c>
      <c r="F38" s="183"/>
      <c r="G38" s="184"/>
      <c r="M38" s="180" t="s">
        <v>132</v>
      </c>
      <c r="O38" s="170"/>
    </row>
    <row r="39" spans="1:104">
      <c r="A39" s="178"/>
      <c r="B39" s="181"/>
      <c r="C39" s="231" t="s">
        <v>133</v>
      </c>
      <c r="D39" s="232"/>
      <c r="E39" s="182">
        <v>30.37</v>
      </c>
      <c r="F39" s="183"/>
      <c r="G39" s="184"/>
      <c r="M39" s="180" t="s">
        <v>133</v>
      </c>
      <c r="O39" s="170"/>
    </row>
    <row r="40" spans="1:104">
      <c r="A40" s="178"/>
      <c r="B40" s="181"/>
      <c r="C40" s="231" t="s">
        <v>134</v>
      </c>
      <c r="D40" s="232"/>
      <c r="E40" s="182">
        <v>36.798000000000002</v>
      </c>
      <c r="F40" s="183"/>
      <c r="G40" s="184"/>
      <c r="M40" s="180" t="s">
        <v>134</v>
      </c>
      <c r="O40" s="170"/>
    </row>
    <row r="41" spans="1:104">
      <c r="A41" s="178"/>
      <c r="B41" s="181"/>
      <c r="C41" s="231" t="s">
        <v>135</v>
      </c>
      <c r="D41" s="232"/>
      <c r="E41" s="182">
        <v>44.851999999999997</v>
      </c>
      <c r="F41" s="183"/>
      <c r="G41" s="184"/>
      <c r="M41" s="180" t="s">
        <v>135</v>
      </c>
      <c r="O41" s="170"/>
    </row>
    <row r="42" spans="1:104">
      <c r="A42" s="178"/>
      <c r="B42" s="181"/>
      <c r="C42" s="231" t="s">
        <v>136</v>
      </c>
      <c r="D42" s="232"/>
      <c r="E42" s="182">
        <v>21.481999999999999</v>
      </c>
      <c r="F42" s="183"/>
      <c r="G42" s="184"/>
      <c r="M42" s="180" t="s">
        <v>136</v>
      </c>
      <c r="O42" s="170"/>
    </row>
    <row r="43" spans="1:104">
      <c r="A43" s="178"/>
      <c r="B43" s="181"/>
      <c r="C43" s="231" t="s">
        <v>137</v>
      </c>
      <c r="D43" s="232"/>
      <c r="E43" s="182">
        <v>11.273999999999999</v>
      </c>
      <c r="F43" s="183"/>
      <c r="G43" s="184"/>
      <c r="M43" s="180" t="s">
        <v>137</v>
      </c>
      <c r="O43" s="170"/>
    </row>
    <row r="44" spans="1:104">
      <c r="A44" s="178"/>
      <c r="B44" s="181"/>
      <c r="C44" s="231" t="s">
        <v>138</v>
      </c>
      <c r="D44" s="232"/>
      <c r="E44" s="182">
        <v>12.0718</v>
      </c>
      <c r="F44" s="183"/>
      <c r="G44" s="184"/>
      <c r="M44" s="180" t="s">
        <v>138</v>
      </c>
      <c r="O44" s="170"/>
    </row>
    <row r="45" spans="1:104">
      <c r="A45" s="171">
        <v>14</v>
      </c>
      <c r="B45" s="172" t="s">
        <v>139</v>
      </c>
      <c r="C45" s="173" t="s">
        <v>140</v>
      </c>
      <c r="D45" s="174" t="s">
        <v>91</v>
      </c>
      <c r="E45" s="175">
        <v>229.73779999999999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8.0000000000000007E-5</v>
      </c>
    </row>
    <row r="46" spans="1:104" ht="22.5">
      <c r="A46" s="171">
        <v>15</v>
      </c>
      <c r="B46" s="172" t="s">
        <v>141</v>
      </c>
      <c r="C46" s="173" t="s">
        <v>142</v>
      </c>
      <c r="D46" s="174" t="s">
        <v>91</v>
      </c>
      <c r="E46" s="175">
        <v>23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3.6700000000000001E-3</v>
      </c>
    </row>
    <row r="47" spans="1:104">
      <c r="A47" s="171">
        <v>16</v>
      </c>
      <c r="B47" s="172" t="s">
        <v>143</v>
      </c>
      <c r="C47" s="173" t="s">
        <v>144</v>
      </c>
      <c r="D47" s="174" t="s">
        <v>91</v>
      </c>
      <c r="E47" s="175">
        <v>78.430000000000007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3.6999999999999999E-4</v>
      </c>
    </row>
    <row r="48" spans="1:104">
      <c r="A48" s="178"/>
      <c r="B48" s="181"/>
      <c r="C48" s="231" t="s">
        <v>145</v>
      </c>
      <c r="D48" s="232"/>
      <c r="E48" s="182">
        <v>78.430000000000007</v>
      </c>
      <c r="F48" s="183"/>
      <c r="G48" s="184"/>
      <c r="M48" s="180" t="s">
        <v>145</v>
      </c>
      <c r="O48" s="170"/>
    </row>
    <row r="49" spans="1:104" ht="22.5">
      <c r="A49" s="171">
        <v>17</v>
      </c>
      <c r="B49" s="172" t="s">
        <v>146</v>
      </c>
      <c r="C49" s="173" t="s">
        <v>147</v>
      </c>
      <c r="D49" s="174" t="s">
        <v>91</v>
      </c>
      <c r="E49" s="175">
        <v>73.88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3.6700000000000001E-3</v>
      </c>
    </row>
    <row r="50" spans="1:104">
      <c r="A50" s="178"/>
      <c r="B50" s="181"/>
      <c r="C50" s="231" t="s">
        <v>148</v>
      </c>
      <c r="D50" s="232"/>
      <c r="E50" s="182">
        <v>73.88</v>
      </c>
      <c r="F50" s="183"/>
      <c r="G50" s="184"/>
      <c r="M50" s="180" t="s">
        <v>148</v>
      </c>
      <c r="O50" s="170"/>
    </row>
    <row r="51" spans="1:104">
      <c r="A51" s="185"/>
      <c r="B51" s="186" t="s">
        <v>74</v>
      </c>
      <c r="C51" s="187" t="str">
        <f>CONCATENATE(B26," ",C26)</f>
        <v>61 Upravy povrchů vnitřní</v>
      </c>
      <c r="D51" s="188"/>
      <c r="E51" s="189"/>
      <c r="F51" s="190"/>
      <c r="G51" s="191">
        <f>SUM(G26:G50)</f>
        <v>0</v>
      </c>
      <c r="O51" s="170">
        <v>4</v>
      </c>
      <c r="BA51" s="192">
        <f>SUM(BA26:BA50)</f>
        <v>0</v>
      </c>
      <c r="BB51" s="192">
        <f>SUM(BB26:BB50)</f>
        <v>0</v>
      </c>
      <c r="BC51" s="192">
        <f>SUM(BC26:BC50)</f>
        <v>0</v>
      </c>
      <c r="BD51" s="192">
        <f>SUM(BD26:BD50)</f>
        <v>0</v>
      </c>
      <c r="BE51" s="192">
        <f>SUM(BE26:BE50)</f>
        <v>0</v>
      </c>
    </row>
    <row r="52" spans="1:104">
      <c r="A52" s="163" t="s">
        <v>72</v>
      </c>
      <c r="B52" s="164" t="s">
        <v>149</v>
      </c>
      <c r="C52" s="165" t="s">
        <v>150</v>
      </c>
      <c r="D52" s="166"/>
      <c r="E52" s="167"/>
      <c r="F52" s="167"/>
      <c r="G52" s="168"/>
      <c r="H52" s="169"/>
      <c r="I52" s="169"/>
      <c r="O52" s="170">
        <v>1</v>
      </c>
    </row>
    <row r="53" spans="1:104">
      <c r="A53" s="171">
        <v>18</v>
      </c>
      <c r="B53" s="172" t="s">
        <v>151</v>
      </c>
      <c r="C53" s="173" t="s">
        <v>152</v>
      </c>
      <c r="D53" s="174" t="s">
        <v>91</v>
      </c>
      <c r="E53" s="175">
        <v>20.410599999999999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0</v>
      </c>
      <c r="AC53" s="146">
        <v>0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0</v>
      </c>
      <c r="CZ53" s="146">
        <v>2.31E-3</v>
      </c>
    </row>
    <row r="54" spans="1:104">
      <c r="A54" s="178"/>
      <c r="B54" s="181"/>
      <c r="C54" s="231" t="s">
        <v>153</v>
      </c>
      <c r="D54" s="232"/>
      <c r="E54" s="182">
        <v>20.410599999999999</v>
      </c>
      <c r="F54" s="183"/>
      <c r="G54" s="184"/>
      <c r="M54" s="180" t="s">
        <v>153</v>
      </c>
      <c r="O54" s="170"/>
    </row>
    <row r="55" spans="1:104">
      <c r="A55" s="171">
        <v>19</v>
      </c>
      <c r="B55" s="172" t="s">
        <v>154</v>
      </c>
      <c r="C55" s="173" t="s">
        <v>155</v>
      </c>
      <c r="D55" s="174" t="s">
        <v>91</v>
      </c>
      <c r="E55" s="175">
        <v>20.410599999999999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3.5E-4</v>
      </c>
    </row>
    <row r="56" spans="1:104">
      <c r="A56" s="178"/>
      <c r="B56" s="181"/>
      <c r="C56" s="231" t="s">
        <v>153</v>
      </c>
      <c r="D56" s="232"/>
      <c r="E56" s="182">
        <v>20.410599999999999</v>
      </c>
      <c r="F56" s="183"/>
      <c r="G56" s="184"/>
      <c r="M56" s="180" t="s">
        <v>153</v>
      </c>
      <c r="O56" s="170"/>
    </row>
    <row r="57" spans="1:104">
      <c r="A57" s="171">
        <v>20</v>
      </c>
      <c r="B57" s="172" t="s">
        <v>139</v>
      </c>
      <c r="C57" s="173" t="s">
        <v>140</v>
      </c>
      <c r="D57" s="174" t="s">
        <v>91</v>
      </c>
      <c r="E57" s="175">
        <v>20.410599999999999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8.0000000000000007E-5</v>
      </c>
    </row>
    <row r="58" spans="1:104">
      <c r="A58" s="171">
        <v>21</v>
      </c>
      <c r="B58" s="172" t="s">
        <v>156</v>
      </c>
      <c r="C58" s="173" t="s">
        <v>157</v>
      </c>
      <c r="D58" s="174" t="s">
        <v>91</v>
      </c>
      <c r="E58" s="175">
        <v>4.55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5.1000000000000004E-4</v>
      </c>
    </row>
    <row r="59" spans="1:104">
      <c r="A59" s="178"/>
      <c r="B59" s="181"/>
      <c r="C59" s="231" t="s">
        <v>158</v>
      </c>
      <c r="D59" s="232"/>
      <c r="E59" s="182">
        <v>4.55</v>
      </c>
      <c r="F59" s="183"/>
      <c r="G59" s="184"/>
      <c r="M59" s="180" t="s">
        <v>158</v>
      </c>
      <c r="O59" s="170"/>
    </row>
    <row r="60" spans="1:104">
      <c r="A60" s="171">
        <v>22</v>
      </c>
      <c r="B60" s="172" t="s">
        <v>159</v>
      </c>
      <c r="C60" s="173" t="s">
        <v>160</v>
      </c>
      <c r="D60" s="174" t="s">
        <v>91</v>
      </c>
      <c r="E60" s="175">
        <v>20.410599999999999</v>
      </c>
      <c r="F60" s="175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5.1000000000000004E-4</v>
      </c>
    </row>
    <row r="61" spans="1:104">
      <c r="A61" s="178"/>
      <c r="B61" s="181"/>
      <c r="C61" s="231" t="s">
        <v>153</v>
      </c>
      <c r="D61" s="232"/>
      <c r="E61" s="182">
        <v>20.410599999999999</v>
      </c>
      <c r="F61" s="183"/>
      <c r="G61" s="184"/>
      <c r="M61" s="180" t="s">
        <v>153</v>
      </c>
      <c r="O61" s="170"/>
    </row>
    <row r="62" spans="1:104" ht="22.5">
      <c r="A62" s="171">
        <v>23</v>
      </c>
      <c r="B62" s="172" t="s">
        <v>161</v>
      </c>
      <c r="C62" s="173" t="s">
        <v>142</v>
      </c>
      <c r="D62" s="174" t="s">
        <v>91</v>
      </c>
      <c r="E62" s="175">
        <v>20.410599999999999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3.6700000000000001E-3</v>
      </c>
    </row>
    <row r="63" spans="1:104">
      <c r="A63" s="178"/>
      <c r="B63" s="181"/>
      <c r="C63" s="231" t="s">
        <v>162</v>
      </c>
      <c r="D63" s="232"/>
      <c r="E63" s="182">
        <v>20.410599999999999</v>
      </c>
      <c r="F63" s="183"/>
      <c r="G63" s="184"/>
      <c r="M63" s="180" t="s">
        <v>162</v>
      </c>
      <c r="O63" s="170"/>
    </row>
    <row r="64" spans="1:104">
      <c r="A64" s="185"/>
      <c r="B64" s="186" t="s">
        <v>74</v>
      </c>
      <c r="C64" s="187" t="str">
        <f>CONCATENATE(B52," ",C52)</f>
        <v>62 Úpravy povrchů vnější</v>
      </c>
      <c r="D64" s="188"/>
      <c r="E64" s="189"/>
      <c r="F64" s="190"/>
      <c r="G64" s="191">
        <f>SUM(G52:G63)</f>
        <v>0</v>
      </c>
      <c r="O64" s="170">
        <v>4</v>
      </c>
      <c r="BA64" s="192">
        <f>SUM(BA52:BA63)</f>
        <v>0</v>
      </c>
      <c r="BB64" s="192">
        <f>SUM(BB52:BB63)</f>
        <v>0</v>
      </c>
      <c r="BC64" s="192">
        <f>SUM(BC52:BC63)</f>
        <v>0</v>
      </c>
      <c r="BD64" s="192">
        <f>SUM(BD52:BD63)</f>
        <v>0</v>
      </c>
      <c r="BE64" s="192">
        <f>SUM(BE52:BE63)</f>
        <v>0</v>
      </c>
    </row>
    <row r="65" spans="1:104">
      <c r="A65" s="163" t="s">
        <v>72</v>
      </c>
      <c r="B65" s="164" t="s">
        <v>163</v>
      </c>
      <c r="C65" s="165" t="s">
        <v>164</v>
      </c>
      <c r="D65" s="166"/>
      <c r="E65" s="167"/>
      <c r="F65" s="167"/>
      <c r="G65" s="168"/>
      <c r="H65" s="169"/>
      <c r="I65" s="169"/>
      <c r="O65" s="170">
        <v>1</v>
      </c>
    </row>
    <row r="66" spans="1:104">
      <c r="A66" s="171">
        <v>24</v>
      </c>
      <c r="B66" s="172" t="s">
        <v>165</v>
      </c>
      <c r="C66" s="173" t="s">
        <v>397</v>
      </c>
      <c r="D66" s="174" t="s">
        <v>86</v>
      </c>
      <c r="E66" s="175">
        <v>1.5286999999999999</v>
      </c>
      <c r="F66" s="175">
        <v>0</v>
      </c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0.38850000000000001</v>
      </c>
    </row>
    <row r="67" spans="1:104">
      <c r="A67" s="178"/>
      <c r="B67" s="181"/>
      <c r="C67" s="231" t="s">
        <v>166</v>
      </c>
      <c r="D67" s="232"/>
      <c r="E67" s="182">
        <v>1.5286999999999999</v>
      </c>
      <c r="F67" s="183"/>
      <c r="G67" s="184"/>
      <c r="M67" s="180" t="s">
        <v>166</v>
      </c>
      <c r="O67" s="170"/>
    </row>
    <row r="68" spans="1:104">
      <c r="A68" s="171">
        <v>25</v>
      </c>
      <c r="B68" s="172" t="s">
        <v>167</v>
      </c>
      <c r="C68" s="173" t="s">
        <v>168</v>
      </c>
      <c r="D68" s="174" t="s">
        <v>91</v>
      </c>
      <c r="E68" s="175">
        <v>68.88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1.7850000000000001E-2</v>
      </c>
    </row>
    <row r="69" spans="1:104">
      <c r="A69" s="178"/>
      <c r="B69" s="181"/>
      <c r="C69" s="231" t="s">
        <v>169</v>
      </c>
      <c r="D69" s="232"/>
      <c r="E69" s="182">
        <v>12.26</v>
      </c>
      <c r="F69" s="183"/>
      <c r="G69" s="184"/>
      <c r="M69" s="180" t="s">
        <v>169</v>
      </c>
      <c r="O69" s="170"/>
    </row>
    <row r="70" spans="1:104">
      <c r="A70" s="178"/>
      <c r="B70" s="181"/>
      <c r="C70" s="231" t="s">
        <v>170</v>
      </c>
      <c r="D70" s="232"/>
      <c r="E70" s="182">
        <v>56.62</v>
      </c>
      <c r="F70" s="183"/>
      <c r="G70" s="184"/>
      <c r="M70" s="180" t="s">
        <v>170</v>
      </c>
      <c r="O70" s="170"/>
    </row>
    <row r="71" spans="1:104">
      <c r="A71" s="171">
        <v>26</v>
      </c>
      <c r="B71" s="172" t="s">
        <v>171</v>
      </c>
      <c r="C71" s="173" t="s">
        <v>172</v>
      </c>
      <c r="D71" s="174" t="s">
        <v>91</v>
      </c>
      <c r="E71" s="175">
        <v>73.88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2.5999999999999998E-4</v>
      </c>
    </row>
    <row r="72" spans="1:104">
      <c r="A72" s="178"/>
      <c r="B72" s="181"/>
      <c r="C72" s="231" t="s">
        <v>169</v>
      </c>
      <c r="D72" s="232"/>
      <c r="E72" s="182">
        <v>12.26</v>
      </c>
      <c r="F72" s="183"/>
      <c r="G72" s="184"/>
      <c r="M72" s="180" t="s">
        <v>169</v>
      </c>
      <c r="O72" s="170"/>
    </row>
    <row r="73" spans="1:104">
      <c r="A73" s="178"/>
      <c r="B73" s="181"/>
      <c r="C73" s="231" t="s">
        <v>170</v>
      </c>
      <c r="D73" s="232"/>
      <c r="E73" s="182">
        <v>56.62</v>
      </c>
      <c r="F73" s="183"/>
      <c r="G73" s="184"/>
      <c r="M73" s="180" t="s">
        <v>170</v>
      </c>
      <c r="O73" s="170"/>
    </row>
    <row r="74" spans="1:104">
      <c r="A74" s="178"/>
      <c r="B74" s="181"/>
      <c r="C74" s="231" t="s">
        <v>173</v>
      </c>
      <c r="D74" s="232"/>
      <c r="E74" s="182">
        <v>5</v>
      </c>
      <c r="F74" s="183"/>
      <c r="G74" s="184"/>
      <c r="M74" s="180" t="s">
        <v>173</v>
      </c>
      <c r="O74" s="170"/>
    </row>
    <row r="75" spans="1:104">
      <c r="A75" s="171">
        <v>27</v>
      </c>
      <c r="B75" s="172" t="s">
        <v>174</v>
      </c>
      <c r="C75" s="173" t="s">
        <v>396</v>
      </c>
      <c r="D75" s="174" t="s">
        <v>91</v>
      </c>
      <c r="E75" s="175">
        <v>56.62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3.1620000000000002E-2</v>
      </c>
    </row>
    <row r="76" spans="1:104">
      <c r="A76" s="178"/>
      <c r="B76" s="181"/>
      <c r="C76" s="231" t="s">
        <v>170</v>
      </c>
      <c r="D76" s="232"/>
      <c r="E76" s="182">
        <v>56.62</v>
      </c>
      <c r="F76" s="183"/>
      <c r="G76" s="184"/>
      <c r="M76" s="180" t="s">
        <v>170</v>
      </c>
      <c r="O76" s="170"/>
    </row>
    <row r="77" spans="1:104">
      <c r="A77" s="185"/>
      <c r="B77" s="186" t="s">
        <v>74</v>
      </c>
      <c r="C77" s="187" t="str">
        <f>CONCATENATE(B65," ",C65)</f>
        <v>63 Podlahy a podlahové konstrukce</v>
      </c>
      <c r="D77" s="188"/>
      <c r="E77" s="189"/>
      <c r="F77" s="190"/>
      <c r="G77" s="191">
        <f>SUM(G65:G76)</f>
        <v>0</v>
      </c>
      <c r="O77" s="170">
        <v>4</v>
      </c>
      <c r="BA77" s="192">
        <f>SUM(BA65:BA76)</f>
        <v>0</v>
      </c>
      <c r="BB77" s="192">
        <f>SUM(BB65:BB76)</f>
        <v>0</v>
      </c>
      <c r="BC77" s="192">
        <f>SUM(BC65:BC76)</f>
        <v>0</v>
      </c>
      <c r="BD77" s="192">
        <f>SUM(BD65:BD76)</f>
        <v>0</v>
      </c>
      <c r="BE77" s="192">
        <f>SUM(BE65:BE76)</f>
        <v>0</v>
      </c>
    </row>
    <row r="78" spans="1:104">
      <c r="A78" s="163" t="s">
        <v>72</v>
      </c>
      <c r="B78" s="164" t="s">
        <v>175</v>
      </c>
      <c r="C78" s="165" t="s">
        <v>176</v>
      </c>
      <c r="D78" s="166"/>
      <c r="E78" s="167"/>
      <c r="F78" s="167"/>
      <c r="G78" s="168"/>
      <c r="H78" s="169"/>
      <c r="I78" s="169"/>
      <c r="O78" s="170">
        <v>1</v>
      </c>
    </row>
    <row r="79" spans="1:104">
      <c r="A79" s="171">
        <v>28</v>
      </c>
      <c r="B79" s="172" t="s">
        <v>177</v>
      </c>
      <c r="C79" s="173" t="s">
        <v>178</v>
      </c>
      <c r="D79" s="174" t="s">
        <v>91</v>
      </c>
      <c r="E79" s="175">
        <v>78.430000000000007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1.58E-3</v>
      </c>
    </row>
    <row r="80" spans="1:104">
      <c r="A80" s="185"/>
      <c r="B80" s="186" t="s">
        <v>74</v>
      </c>
      <c r="C80" s="187" t="str">
        <f>CONCATENATE(B78," ",C78)</f>
        <v>94 Lešení a stavební výtahy</v>
      </c>
      <c r="D80" s="188"/>
      <c r="E80" s="189"/>
      <c r="F80" s="190"/>
      <c r="G80" s="191">
        <f>SUM(G78:G79)</f>
        <v>0</v>
      </c>
      <c r="O80" s="170">
        <v>4</v>
      </c>
      <c r="BA80" s="192">
        <f>SUM(BA78:BA79)</f>
        <v>0</v>
      </c>
      <c r="BB80" s="192">
        <f>SUM(BB78:BB79)</f>
        <v>0</v>
      </c>
      <c r="BC80" s="192">
        <f>SUM(BC78:BC79)</f>
        <v>0</v>
      </c>
      <c r="BD80" s="192">
        <f>SUM(BD78:BD79)</f>
        <v>0</v>
      </c>
      <c r="BE80" s="192">
        <f>SUM(BE78:BE79)</f>
        <v>0</v>
      </c>
    </row>
    <row r="81" spans="1:104">
      <c r="A81" s="163" t="s">
        <v>72</v>
      </c>
      <c r="B81" s="164" t="s">
        <v>179</v>
      </c>
      <c r="C81" s="165" t="s">
        <v>180</v>
      </c>
      <c r="D81" s="166"/>
      <c r="E81" s="167"/>
      <c r="F81" s="167"/>
      <c r="G81" s="168"/>
      <c r="H81" s="169"/>
      <c r="I81" s="169"/>
      <c r="O81" s="170">
        <v>1</v>
      </c>
    </row>
    <row r="82" spans="1:104">
      <c r="A82" s="171">
        <v>29</v>
      </c>
      <c r="B82" s="172" t="s">
        <v>181</v>
      </c>
      <c r="C82" s="173" t="s">
        <v>182</v>
      </c>
      <c r="D82" s="174" t="s">
        <v>91</v>
      </c>
      <c r="E82" s="175">
        <v>78.430000000000007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4.0000000000000003E-5</v>
      </c>
    </row>
    <row r="83" spans="1:104">
      <c r="A83" s="185"/>
      <c r="B83" s="186" t="s">
        <v>74</v>
      </c>
      <c r="C83" s="187" t="str">
        <f>CONCATENATE(B81," ",C81)</f>
        <v>95 Dokončovací konstrukce na pozemních stavbách</v>
      </c>
      <c r="D83" s="188"/>
      <c r="E83" s="189"/>
      <c r="F83" s="190"/>
      <c r="G83" s="191">
        <f>SUM(G81:G82)</f>
        <v>0</v>
      </c>
      <c r="O83" s="170">
        <v>4</v>
      </c>
      <c r="BA83" s="192">
        <f>SUM(BA81:BA82)</f>
        <v>0</v>
      </c>
      <c r="BB83" s="192">
        <f>SUM(BB81:BB82)</f>
        <v>0</v>
      </c>
      <c r="BC83" s="192">
        <f>SUM(BC81:BC82)</f>
        <v>0</v>
      </c>
      <c r="BD83" s="192">
        <f>SUM(BD81:BD82)</f>
        <v>0</v>
      </c>
      <c r="BE83" s="192">
        <f>SUM(BE81:BE82)</f>
        <v>0</v>
      </c>
    </row>
    <row r="84" spans="1:104">
      <c r="A84" s="163" t="s">
        <v>72</v>
      </c>
      <c r="B84" s="164" t="s">
        <v>183</v>
      </c>
      <c r="C84" s="165" t="s">
        <v>184</v>
      </c>
      <c r="D84" s="166"/>
      <c r="E84" s="167"/>
      <c r="F84" s="167"/>
      <c r="G84" s="168"/>
      <c r="H84" s="169"/>
      <c r="I84" s="169"/>
      <c r="O84" s="170">
        <v>1</v>
      </c>
    </row>
    <row r="85" spans="1:104">
      <c r="A85" s="171">
        <v>30</v>
      </c>
      <c r="B85" s="172" t="s">
        <v>185</v>
      </c>
      <c r="C85" s="173" t="s">
        <v>186</v>
      </c>
      <c r="D85" s="174" t="s">
        <v>86</v>
      </c>
      <c r="E85" s="175">
        <v>4.5279999999999996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0</v>
      </c>
    </row>
    <row r="86" spans="1:104">
      <c r="A86" s="178"/>
      <c r="B86" s="181"/>
      <c r="C86" s="231" t="s">
        <v>187</v>
      </c>
      <c r="D86" s="232"/>
      <c r="E86" s="182">
        <v>3.2240000000000002</v>
      </c>
      <c r="F86" s="183"/>
      <c r="G86" s="184"/>
      <c r="M86" s="180" t="s">
        <v>187</v>
      </c>
      <c r="O86" s="170"/>
    </row>
    <row r="87" spans="1:104">
      <c r="A87" s="178"/>
      <c r="B87" s="181"/>
      <c r="C87" s="231" t="s">
        <v>188</v>
      </c>
      <c r="D87" s="232"/>
      <c r="E87" s="182">
        <v>1.304</v>
      </c>
      <c r="F87" s="183"/>
      <c r="G87" s="184"/>
      <c r="M87" s="180" t="s">
        <v>188</v>
      </c>
      <c r="O87" s="170"/>
    </row>
    <row r="88" spans="1:104">
      <c r="A88" s="171">
        <v>31</v>
      </c>
      <c r="B88" s="172" t="s">
        <v>189</v>
      </c>
      <c r="C88" s="173" t="s">
        <v>190</v>
      </c>
      <c r="D88" s="174" t="s">
        <v>112</v>
      </c>
      <c r="E88" s="175">
        <v>8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0</v>
      </c>
    </row>
    <row r="89" spans="1:104">
      <c r="A89" s="178"/>
      <c r="B89" s="181"/>
      <c r="C89" s="231" t="s">
        <v>191</v>
      </c>
      <c r="D89" s="232"/>
      <c r="E89" s="182">
        <v>4</v>
      </c>
      <c r="F89" s="183"/>
      <c r="G89" s="184"/>
      <c r="M89" s="180" t="s">
        <v>191</v>
      </c>
      <c r="O89" s="170"/>
    </row>
    <row r="90" spans="1:104">
      <c r="A90" s="178"/>
      <c r="B90" s="181"/>
      <c r="C90" s="231" t="s">
        <v>192</v>
      </c>
      <c r="D90" s="232"/>
      <c r="E90" s="182">
        <v>4</v>
      </c>
      <c r="F90" s="183"/>
      <c r="G90" s="184"/>
      <c r="M90" s="180" t="s">
        <v>192</v>
      </c>
      <c r="O90" s="170"/>
    </row>
    <row r="91" spans="1:104">
      <c r="A91" s="171">
        <v>32</v>
      </c>
      <c r="B91" s="172" t="s">
        <v>193</v>
      </c>
      <c r="C91" s="173" t="s">
        <v>194</v>
      </c>
      <c r="D91" s="174" t="s">
        <v>112</v>
      </c>
      <c r="E91" s="175">
        <v>9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1</v>
      </c>
      <c r="CZ91" s="146">
        <v>0</v>
      </c>
    </row>
    <row r="92" spans="1:104">
      <c r="A92" s="178"/>
      <c r="B92" s="181"/>
      <c r="C92" s="231" t="s">
        <v>195</v>
      </c>
      <c r="D92" s="232"/>
      <c r="E92" s="182">
        <v>1</v>
      </c>
      <c r="F92" s="183"/>
      <c r="G92" s="184"/>
      <c r="M92" s="180" t="s">
        <v>195</v>
      </c>
      <c r="O92" s="170"/>
    </row>
    <row r="93" spans="1:104">
      <c r="A93" s="178"/>
      <c r="B93" s="181"/>
      <c r="C93" s="231" t="s">
        <v>196</v>
      </c>
      <c r="D93" s="232"/>
      <c r="E93" s="182">
        <v>3</v>
      </c>
      <c r="F93" s="183"/>
      <c r="G93" s="184"/>
      <c r="M93" s="180" t="s">
        <v>196</v>
      </c>
      <c r="O93" s="170"/>
    </row>
    <row r="94" spans="1:104">
      <c r="A94" s="178"/>
      <c r="B94" s="181"/>
      <c r="C94" s="231" t="s">
        <v>197</v>
      </c>
      <c r="D94" s="232"/>
      <c r="E94" s="182">
        <v>1</v>
      </c>
      <c r="F94" s="183"/>
      <c r="G94" s="184"/>
      <c r="M94" s="180" t="s">
        <v>197</v>
      </c>
      <c r="O94" s="170"/>
    </row>
    <row r="95" spans="1:104">
      <c r="A95" s="178"/>
      <c r="B95" s="181"/>
      <c r="C95" s="231" t="s">
        <v>198</v>
      </c>
      <c r="D95" s="232"/>
      <c r="E95" s="182">
        <v>3</v>
      </c>
      <c r="F95" s="183"/>
      <c r="G95" s="184"/>
      <c r="M95" s="180" t="s">
        <v>198</v>
      </c>
      <c r="O95" s="170"/>
    </row>
    <row r="96" spans="1:104">
      <c r="A96" s="178"/>
      <c r="B96" s="181"/>
      <c r="C96" s="231" t="s">
        <v>199</v>
      </c>
      <c r="D96" s="232"/>
      <c r="E96" s="182">
        <v>1</v>
      </c>
      <c r="F96" s="183"/>
      <c r="G96" s="184"/>
      <c r="M96" s="180" t="s">
        <v>199</v>
      </c>
      <c r="O96" s="170"/>
    </row>
    <row r="97" spans="1:104" ht="22.5">
      <c r="A97" s="171">
        <v>33</v>
      </c>
      <c r="B97" s="172" t="s">
        <v>200</v>
      </c>
      <c r="C97" s="173" t="s">
        <v>201</v>
      </c>
      <c r="D97" s="174" t="s">
        <v>91</v>
      </c>
      <c r="E97" s="175">
        <v>1.32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1</v>
      </c>
      <c r="AC97" s="146">
        <v>1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1</v>
      </c>
      <c r="CZ97" s="146">
        <v>2.1900000000000001E-3</v>
      </c>
    </row>
    <row r="98" spans="1:104">
      <c r="A98" s="178"/>
      <c r="B98" s="181"/>
      <c r="C98" s="231" t="s">
        <v>202</v>
      </c>
      <c r="D98" s="232"/>
      <c r="E98" s="182">
        <v>0.36</v>
      </c>
      <c r="F98" s="183"/>
      <c r="G98" s="184"/>
      <c r="M98" s="180" t="s">
        <v>202</v>
      </c>
      <c r="O98" s="170"/>
    </row>
    <row r="99" spans="1:104">
      <c r="A99" s="178"/>
      <c r="B99" s="181"/>
      <c r="C99" s="231" t="s">
        <v>203</v>
      </c>
      <c r="D99" s="232"/>
      <c r="E99" s="182">
        <v>0.96</v>
      </c>
      <c r="F99" s="183"/>
      <c r="G99" s="184"/>
      <c r="M99" s="180" t="s">
        <v>203</v>
      </c>
      <c r="O99" s="170"/>
    </row>
    <row r="100" spans="1:104">
      <c r="A100" s="171">
        <v>34</v>
      </c>
      <c r="B100" s="172" t="s">
        <v>204</v>
      </c>
      <c r="C100" s="173" t="s">
        <v>205</v>
      </c>
      <c r="D100" s="174" t="s">
        <v>91</v>
      </c>
      <c r="E100" s="175">
        <v>12.8725</v>
      </c>
      <c r="F100" s="175">
        <v>0</v>
      </c>
      <c r="G100" s="176">
        <f>E100*F100</f>
        <v>0</v>
      </c>
      <c r="O100" s="170">
        <v>2</v>
      </c>
      <c r="AA100" s="146">
        <v>1</v>
      </c>
      <c r="AB100" s="146">
        <v>1</v>
      </c>
      <c r="AC100" s="146">
        <v>1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1</v>
      </c>
      <c r="CZ100" s="146">
        <v>1.17E-3</v>
      </c>
    </row>
    <row r="101" spans="1:104">
      <c r="A101" s="178"/>
      <c r="B101" s="181"/>
      <c r="C101" s="231" t="s">
        <v>206</v>
      </c>
      <c r="D101" s="232"/>
      <c r="E101" s="182">
        <v>4.8</v>
      </c>
      <c r="F101" s="183"/>
      <c r="G101" s="184"/>
      <c r="M101" s="180" t="s">
        <v>206</v>
      </c>
      <c r="O101" s="170"/>
    </row>
    <row r="102" spans="1:104">
      <c r="A102" s="178"/>
      <c r="B102" s="181"/>
      <c r="C102" s="231" t="s">
        <v>207</v>
      </c>
      <c r="D102" s="232"/>
      <c r="E102" s="182">
        <v>1.6</v>
      </c>
      <c r="F102" s="183"/>
      <c r="G102" s="184"/>
      <c r="M102" s="180" t="s">
        <v>207</v>
      </c>
      <c r="O102" s="170"/>
    </row>
    <row r="103" spans="1:104">
      <c r="A103" s="178"/>
      <c r="B103" s="181"/>
      <c r="C103" s="231" t="s">
        <v>208</v>
      </c>
      <c r="D103" s="232"/>
      <c r="E103" s="182">
        <v>3.9</v>
      </c>
      <c r="F103" s="183"/>
      <c r="G103" s="184"/>
      <c r="M103" s="180" t="s">
        <v>208</v>
      </c>
      <c r="O103" s="170"/>
    </row>
    <row r="104" spans="1:104">
      <c r="A104" s="178"/>
      <c r="B104" s="181"/>
      <c r="C104" s="231" t="s">
        <v>209</v>
      </c>
      <c r="D104" s="232"/>
      <c r="E104" s="182">
        <v>2.5724999999999998</v>
      </c>
      <c r="F104" s="183"/>
      <c r="G104" s="184"/>
      <c r="M104" s="180" t="s">
        <v>209</v>
      </c>
      <c r="O104" s="170"/>
    </row>
    <row r="105" spans="1:104">
      <c r="A105" s="171">
        <v>35</v>
      </c>
      <c r="B105" s="172" t="s">
        <v>210</v>
      </c>
      <c r="C105" s="173" t="s">
        <v>211</v>
      </c>
      <c r="D105" s="174" t="s">
        <v>91</v>
      </c>
      <c r="E105" s="175">
        <v>1.6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1</v>
      </c>
      <c r="CZ105" s="146">
        <v>1.17E-3</v>
      </c>
    </row>
    <row r="106" spans="1:104">
      <c r="A106" s="178"/>
      <c r="B106" s="181"/>
      <c r="C106" s="231" t="s">
        <v>212</v>
      </c>
      <c r="D106" s="232"/>
      <c r="E106" s="182">
        <v>1.6</v>
      </c>
      <c r="F106" s="183"/>
      <c r="G106" s="184"/>
      <c r="M106" s="180" t="s">
        <v>212</v>
      </c>
      <c r="O106" s="170"/>
    </row>
    <row r="107" spans="1:104">
      <c r="A107" s="185"/>
      <c r="B107" s="186" t="s">
        <v>74</v>
      </c>
      <c r="C107" s="187" t="str">
        <f>CONCATENATE(B84," ",C84)</f>
        <v>96 Bourání konstrukcí</v>
      </c>
      <c r="D107" s="188"/>
      <c r="E107" s="189"/>
      <c r="F107" s="190"/>
      <c r="G107" s="191">
        <f>SUM(G84:G106)</f>
        <v>0</v>
      </c>
      <c r="O107" s="170">
        <v>4</v>
      </c>
      <c r="BA107" s="192">
        <f>SUM(BA84:BA106)</f>
        <v>0</v>
      </c>
      <c r="BB107" s="192">
        <f>SUM(BB84:BB106)</f>
        <v>0</v>
      </c>
      <c r="BC107" s="192">
        <f>SUM(BC84:BC106)</f>
        <v>0</v>
      </c>
      <c r="BD107" s="192">
        <f>SUM(BD84:BD106)</f>
        <v>0</v>
      </c>
      <c r="BE107" s="192">
        <f>SUM(BE84:BE106)</f>
        <v>0</v>
      </c>
    </row>
    <row r="108" spans="1:104">
      <c r="A108" s="163" t="s">
        <v>72</v>
      </c>
      <c r="B108" s="164" t="s">
        <v>213</v>
      </c>
      <c r="C108" s="165" t="s">
        <v>214</v>
      </c>
      <c r="D108" s="166"/>
      <c r="E108" s="167"/>
      <c r="F108" s="167"/>
      <c r="G108" s="168"/>
      <c r="H108" s="169"/>
      <c r="I108" s="169"/>
      <c r="O108" s="170">
        <v>1</v>
      </c>
    </row>
    <row r="109" spans="1:104">
      <c r="A109" s="171">
        <v>36</v>
      </c>
      <c r="B109" s="172" t="s">
        <v>215</v>
      </c>
      <c r="C109" s="173" t="s">
        <v>216</v>
      </c>
      <c r="D109" s="174" t="s">
        <v>112</v>
      </c>
      <c r="E109" s="175">
        <v>6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6.7000000000000002E-4</v>
      </c>
    </row>
    <row r="110" spans="1:104">
      <c r="A110" s="171">
        <v>37</v>
      </c>
      <c r="B110" s="172" t="s">
        <v>217</v>
      </c>
      <c r="C110" s="173" t="s">
        <v>218</v>
      </c>
      <c r="D110" s="174" t="s">
        <v>91</v>
      </c>
      <c r="E110" s="175">
        <v>1.5049999999999999</v>
      </c>
      <c r="F110" s="175">
        <v>0</v>
      </c>
      <c r="G110" s="176">
        <f>E110*F110</f>
        <v>0</v>
      </c>
      <c r="O110" s="170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</v>
      </c>
      <c r="CB110" s="177">
        <v>1</v>
      </c>
      <c r="CZ110" s="146">
        <v>5.4000000000000001E-4</v>
      </c>
    </row>
    <row r="111" spans="1:104">
      <c r="A111" s="178"/>
      <c r="B111" s="181"/>
      <c r="C111" s="231" t="s">
        <v>219</v>
      </c>
      <c r="D111" s="232"/>
      <c r="E111" s="182">
        <v>1.5049999999999999</v>
      </c>
      <c r="F111" s="183"/>
      <c r="G111" s="184"/>
      <c r="M111" s="180" t="s">
        <v>219</v>
      </c>
      <c r="O111" s="170"/>
    </row>
    <row r="112" spans="1:104">
      <c r="A112" s="171">
        <v>38</v>
      </c>
      <c r="B112" s="172" t="s">
        <v>220</v>
      </c>
      <c r="C112" s="173" t="s">
        <v>221</v>
      </c>
      <c r="D112" s="174" t="s">
        <v>112</v>
      </c>
      <c r="E112" s="175">
        <v>1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1</v>
      </c>
      <c r="CZ112" s="146">
        <v>0</v>
      </c>
    </row>
    <row r="113" spans="1:104">
      <c r="A113" s="171">
        <v>39</v>
      </c>
      <c r="B113" s="172" t="s">
        <v>222</v>
      </c>
      <c r="C113" s="173" t="s">
        <v>223</v>
      </c>
      <c r="D113" s="174" t="s">
        <v>128</v>
      </c>
      <c r="E113" s="175">
        <v>15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1</v>
      </c>
      <c r="AC113" s="146">
        <v>1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1</v>
      </c>
      <c r="CZ113" s="146">
        <v>4.8999999999999998E-4</v>
      </c>
    </row>
    <row r="114" spans="1:104">
      <c r="A114" s="171">
        <v>40</v>
      </c>
      <c r="B114" s="172" t="s">
        <v>224</v>
      </c>
      <c r="C114" s="173" t="s">
        <v>225</v>
      </c>
      <c r="D114" s="174" t="s">
        <v>91</v>
      </c>
      <c r="E114" s="175">
        <v>239.34899999999999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1</v>
      </c>
      <c r="CZ114" s="146">
        <v>0</v>
      </c>
    </row>
    <row r="115" spans="1:104">
      <c r="A115" s="178"/>
      <c r="B115" s="179"/>
      <c r="C115" s="233" t="s">
        <v>226</v>
      </c>
      <c r="D115" s="234"/>
      <c r="E115" s="234"/>
      <c r="F115" s="234"/>
      <c r="G115" s="235"/>
      <c r="L115" s="180" t="s">
        <v>226</v>
      </c>
      <c r="O115" s="170">
        <v>3</v>
      </c>
    </row>
    <row r="116" spans="1:104">
      <c r="A116" s="178"/>
      <c r="B116" s="181"/>
      <c r="C116" s="231" t="s">
        <v>227</v>
      </c>
      <c r="D116" s="232"/>
      <c r="E116" s="182">
        <v>39.461199999999998</v>
      </c>
      <c r="F116" s="183"/>
      <c r="G116" s="184"/>
      <c r="M116" s="180" t="s">
        <v>227</v>
      </c>
      <c r="O116" s="170"/>
    </row>
    <row r="117" spans="1:104">
      <c r="A117" s="178"/>
      <c r="B117" s="181"/>
      <c r="C117" s="231" t="s">
        <v>228</v>
      </c>
      <c r="D117" s="232"/>
      <c r="E117" s="182">
        <v>32.33</v>
      </c>
      <c r="F117" s="183"/>
      <c r="G117" s="184"/>
      <c r="M117" s="180" t="s">
        <v>228</v>
      </c>
      <c r="O117" s="170"/>
    </row>
    <row r="118" spans="1:104">
      <c r="A118" s="178"/>
      <c r="B118" s="181"/>
      <c r="C118" s="231" t="s">
        <v>229</v>
      </c>
      <c r="D118" s="232"/>
      <c r="E118" s="182">
        <v>32.46</v>
      </c>
      <c r="F118" s="183"/>
      <c r="G118" s="184"/>
      <c r="M118" s="180" t="s">
        <v>229</v>
      </c>
      <c r="O118" s="170"/>
    </row>
    <row r="119" spans="1:104">
      <c r="A119" s="178"/>
      <c r="B119" s="181"/>
      <c r="C119" s="231" t="s">
        <v>230</v>
      </c>
      <c r="D119" s="232"/>
      <c r="E119" s="182">
        <v>40.739199999999997</v>
      </c>
      <c r="F119" s="183"/>
      <c r="G119" s="184"/>
      <c r="M119" s="180" t="s">
        <v>230</v>
      </c>
      <c r="O119" s="170"/>
    </row>
    <row r="120" spans="1:104">
      <c r="A120" s="178"/>
      <c r="B120" s="181"/>
      <c r="C120" s="231" t="s">
        <v>231</v>
      </c>
      <c r="D120" s="232"/>
      <c r="E120" s="182">
        <v>49.842799999999997</v>
      </c>
      <c r="F120" s="183"/>
      <c r="G120" s="184"/>
      <c r="M120" s="180" t="s">
        <v>231</v>
      </c>
      <c r="O120" s="170"/>
    </row>
    <row r="121" spans="1:104">
      <c r="A121" s="178"/>
      <c r="B121" s="181"/>
      <c r="C121" s="231" t="s">
        <v>232</v>
      </c>
      <c r="D121" s="232"/>
      <c r="E121" s="182">
        <v>20.597000000000001</v>
      </c>
      <c r="F121" s="183"/>
      <c r="G121" s="184"/>
      <c r="M121" s="180" t="s">
        <v>232</v>
      </c>
      <c r="O121" s="170"/>
    </row>
    <row r="122" spans="1:104">
      <c r="A122" s="178"/>
      <c r="B122" s="181"/>
      <c r="C122" s="231" t="s">
        <v>233</v>
      </c>
      <c r="D122" s="232"/>
      <c r="E122" s="182">
        <v>11.867000000000001</v>
      </c>
      <c r="F122" s="183"/>
      <c r="G122" s="184"/>
      <c r="M122" s="180" t="s">
        <v>233</v>
      </c>
      <c r="O122" s="170"/>
    </row>
    <row r="123" spans="1:104">
      <c r="A123" s="178"/>
      <c r="B123" s="181"/>
      <c r="C123" s="231" t="s">
        <v>234</v>
      </c>
      <c r="D123" s="232"/>
      <c r="E123" s="182">
        <v>12.0518</v>
      </c>
      <c r="F123" s="183"/>
      <c r="G123" s="184"/>
      <c r="M123" s="180" t="s">
        <v>234</v>
      </c>
      <c r="O123" s="170"/>
    </row>
    <row r="124" spans="1:104">
      <c r="A124" s="171">
        <v>41</v>
      </c>
      <c r="B124" s="172" t="s">
        <v>235</v>
      </c>
      <c r="C124" s="173" t="s">
        <v>236</v>
      </c>
      <c r="D124" s="174" t="s">
        <v>91</v>
      </c>
      <c r="E124" s="175">
        <v>20.2288</v>
      </c>
      <c r="F124" s="175">
        <v>0</v>
      </c>
      <c r="G124" s="176">
        <f>E124*F124</f>
        <v>0</v>
      </c>
      <c r="O124" s="170">
        <v>2</v>
      </c>
      <c r="AA124" s="146">
        <v>1</v>
      </c>
      <c r="AB124" s="146">
        <v>1</v>
      </c>
      <c r="AC124" s="146">
        <v>1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1</v>
      </c>
      <c r="CZ124" s="146">
        <v>0</v>
      </c>
    </row>
    <row r="125" spans="1:104">
      <c r="A125" s="178"/>
      <c r="B125" s="179"/>
      <c r="C125" s="233" t="s">
        <v>237</v>
      </c>
      <c r="D125" s="234"/>
      <c r="E125" s="234"/>
      <c r="F125" s="234"/>
      <c r="G125" s="235"/>
      <c r="L125" s="180" t="s">
        <v>237</v>
      </c>
      <c r="O125" s="170">
        <v>3</v>
      </c>
    </row>
    <row r="126" spans="1:104">
      <c r="A126" s="178"/>
      <c r="B126" s="181"/>
      <c r="C126" s="231" t="s">
        <v>238</v>
      </c>
      <c r="D126" s="232"/>
      <c r="E126" s="182">
        <v>20.2288</v>
      </c>
      <c r="F126" s="183"/>
      <c r="G126" s="184"/>
      <c r="M126" s="180" t="s">
        <v>238</v>
      </c>
      <c r="O126" s="170"/>
    </row>
    <row r="127" spans="1:104">
      <c r="A127" s="171">
        <v>42</v>
      </c>
      <c r="B127" s="172" t="s">
        <v>239</v>
      </c>
      <c r="C127" s="173" t="s">
        <v>240</v>
      </c>
      <c r="D127" s="174" t="s">
        <v>91</v>
      </c>
      <c r="E127" s="175">
        <v>10.8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1</v>
      </c>
      <c r="AC127" s="146">
        <v>1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1</v>
      </c>
      <c r="CZ127" s="146">
        <v>0</v>
      </c>
    </row>
    <row r="128" spans="1:104">
      <c r="A128" s="178"/>
      <c r="B128" s="181"/>
      <c r="C128" s="231" t="s">
        <v>241</v>
      </c>
      <c r="D128" s="232"/>
      <c r="E128" s="182">
        <v>3.5</v>
      </c>
      <c r="F128" s="183"/>
      <c r="G128" s="184"/>
      <c r="M128" s="180" t="s">
        <v>241</v>
      </c>
      <c r="O128" s="170"/>
    </row>
    <row r="129" spans="1:104">
      <c r="A129" s="178"/>
      <c r="B129" s="181"/>
      <c r="C129" s="231" t="s">
        <v>242</v>
      </c>
      <c r="D129" s="232"/>
      <c r="E129" s="182">
        <v>7.3</v>
      </c>
      <c r="F129" s="183"/>
      <c r="G129" s="184"/>
      <c r="M129" s="180" t="s">
        <v>242</v>
      </c>
      <c r="O129" s="170"/>
    </row>
    <row r="130" spans="1:104">
      <c r="A130" s="185"/>
      <c r="B130" s="186" t="s">
        <v>74</v>
      </c>
      <c r="C130" s="187" t="str">
        <f>CONCATENATE(B108," ",C108)</f>
        <v>97 Prorážení otvorů</v>
      </c>
      <c r="D130" s="188"/>
      <c r="E130" s="189"/>
      <c r="F130" s="190"/>
      <c r="G130" s="191">
        <f>SUM(G108:G129)</f>
        <v>0</v>
      </c>
      <c r="O130" s="170">
        <v>4</v>
      </c>
      <c r="BA130" s="192">
        <f>SUM(BA108:BA129)</f>
        <v>0</v>
      </c>
      <c r="BB130" s="192">
        <f>SUM(BB108:BB129)</f>
        <v>0</v>
      </c>
      <c r="BC130" s="192">
        <f>SUM(BC108:BC129)</f>
        <v>0</v>
      </c>
      <c r="BD130" s="192">
        <f>SUM(BD108:BD129)</f>
        <v>0</v>
      </c>
      <c r="BE130" s="192">
        <f>SUM(BE108:BE129)</f>
        <v>0</v>
      </c>
    </row>
    <row r="131" spans="1:104">
      <c r="A131" s="163" t="s">
        <v>72</v>
      </c>
      <c r="B131" s="164" t="s">
        <v>243</v>
      </c>
      <c r="C131" s="165" t="s">
        <v>244</v>
      </c>
      <c r="D131" s="166"/>
      <c r="E131" s="167"/>
      <c r="F131" s="167"/>
      <c r="G131" s="168"/>
      <c r="H131" s="169"/>
      <c r="I131" s="169"/>
      <c r="O131" s="170">
        <v>1</v>
      </c>
    </row>
    <row r="132" spans="1:104">
      <c r="A132" s="171">
        <v>43</v>
      </c>
      <c r="B132" s="172" t="s">
        <v>245</v>
      </c>
      <c r="C132" s="173" t="s">
        <v>246</v>
      </c>
      <c r="D132" s="174" t="s">
        <v>108</v>
      </c>
      <c r="E132" s="175">
        <v>16.01565454</v>
      </c>
      <c r="F132" s="175">
        <v>0</v>
      </c>
      <c r="G132" s="176">
        <f>E132*F132</f>
        <v>0</v>
      </c>
      <c r="O132" s="170">
        <v>2</v>
      </c>
      <c r="AA132" s="146">
        <v>7</v>
      </c>
      <c r="AB132" s="146">
        <v>1</v>
      </c>
      <c r="AC132" s="146">
        <v>2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7</v>
      </c>
      <c r="CB132" s="177">
        <v>1</v>
      </c>
      <c r="CZ132" s="146">
        <v>0</v>
      </c>
    </row>
    <row r="133" spans="1:104">
      <c r="A133" s="185"/>
      <c r="B133" s="186" t="s">
        <v>74</v>
      </c>
      <c r="C133" s="187" t="str">
        <f>CONCATENATE(B131," ",C131)</f>
        <v>99 Staveništní přesun hmot</v>
      </c>
      <c r="D133" s="188"/>
      <c r="E133" s="189"/>
      <c r="F133" s="190"/>
      <c r="G133" s="191">
        <f>SUM(G131:G132)</f>
        <v>0</v>
      </c>
      <c r="O133" s="170">
        <v>4</v>
      </c>
      <c r="BA133" s="192">
        <f>SUM(BA131:BA132)</f>
        <v>0</v>
      </c>
      <c r="BB133" s="192">
        <f>SUM(BB131:BB132)</f>
        <v>0</v>
      </c>
      <c r="BC133" s="192">
        <f>SUM(BC131:BC132)</f>
        <v>0</v>
      </c>
      <c r="BD133" s="192">
        <f>SUM(BD131:BD132)</f>
        <v>0</v>
      </c>
      <c r="BE133" s="192">
        <f>SUM(BE131:BE132)</f>
        <v>0</v>
      </c>
    </row>
    <row r="134" spans="1:104">
      <c r="A134" s="163" t="s">
        <v>72</v>
      </c>
      <c r="B134" s="164" t="s">
        <v>247</v>
      </c>
      <c r="C134" s="165" t="s">
        <v>248</v>
      </c>
      <c r="D134" s="166"/>
      <c r="E134" s="167"/>
      <c r="F134" s="167"/>
      <c r="G134" s="168"/>
      <c r="H134" s="169"/>
      <c r="I134" s="169"/>
      <c r="O134" s="170">
        <v>1</v>
      </c>
    </row>
    <row r="135" spans="1:104">
      <c r="A135" s="171">
        <v>44</v>
      </c>
      <c r="B135" s="172" t="s">
        <v>249</v>
      </c>
      <c r="C135" s="173" t="s">
        <v>250</v>
      </c>
      <c r="D135" s="174" t="s">
        <v>91</v>
      </c>
      <c r="E135" s="175">
        <v>10.5</v>
      </c>
      <c r="F135" s="175">
        <v>0</v>
      </c>
      <c r="G135" s="176">
        <f>E135*F135</f>
        <v>0</v>
      </c>
      <c r="O135" s="170">
        <v>2</v>
      </c>
      <c r="AA135" s="146">
        <v>2</v>
      </c>
      <c r="AB135" s="146">
        <v>7</v>
      </c>
      <c r="AC135" s="146">
        <v>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2</v>
      </c>
      <c r="CB135" s="177">
        <v>7</v>
      </c>
      <c r="CZ135" s="146">
        <v>3.7799999999999999E-3</v>
      </c>
    </row>
    <row r="136" spans="1:104">
      <c r="A136" s="178"/>
      <c r="B136" s="181"/>
      <c r="C136" s="231" t="s">
        <v>251</v>
      </c>
      <c r="D136" s="232"/>
      <c r="E136" s="182">
        <v>10.5</v>
      </c>
      <c r="F136" s="183"/>
      <c r="G136" s="184"/>
      <c r="M136" s="180" t="s">
        <v>251</v>
      </c>
      <c r="O136" s="170"/>
    </row>
    <row r="137" spans="1:104">
      <c r="A137" s="185"/>
      <c r="B137" s="186" t="s">
        <v>74</v>
      </c>
      <c r="C137" s="187" t="str">
        <f>CONCATENATE(B134," ",C134)</f>
        <v>711 Izolace proti vodě</v>
      </c>
      <c r="D137" s="188"/>
      <c r="E137" s="189"/>
      <c r="F137" s="190"/>
      <c r="G137" s="191">
        <f>SUM(G134:G136)</f>
        <v>0</v>
      </c>
      <c r="O137" s="170">
        <v>4</v>
      </c>
      <c r="BA137" s="192">
        <f>SUM(BA134:BA136)</f>
        <v>0</v>
      </c>
      <c r="BB137" s="192">
        <f>SUM(BB134:BB136)</f>
        <v>0</v>
      </c>
      <c r="BC137" s="192">
        <f>SUM(BC134:BC136)</f>
        <v>0</v>
      </c>
      <c r="BD137" s="192">
        <f>SUM(BD134:BD136)</f>
        <v>0</v>
      </c>
      <c r="BE137" s="192">
        <f>SUM(BE134:BE136)</f>
        <v>0</v>
      </c>
    </row>
    <row r="138" spans="1:104">
      <c r="A138" s="163" t="s">
        <v>72</v>
      </c>
      <c r="B138" s="164" t="s">
        <v>252</v>
      </c>
      <c r="C138" s="165" t="s">
        <v>253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>
      <c r="A139" s="171">
        <v>45</v>
      </c>
      <c r="B139" s="172" t="s">
        <v>254</v>
      </c>
      <c r="C139" s="173" t="s">
        <v>255</v>
      </c>
      <c r="D139" s="174" t="s">
        <v>91</v>
      </c>
      <c r="E139" s="175">
        <v>56.62</v>
      </c>
      <c r="F139" s="175">
        <v>0</v>
      </c>
      <c r="G139" s="176">
        <f>E139*F139</f>
        <v>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0</v>
      </c>
    </row>
    <row r="140" spans="1:104">
      <c r="A140" s="178"/>
      <c r="B140" s="181"/>
      <c r="C140" s="231" t="s">
        <v>170</v>
      </c>
      <c r="D140" s="232"/>
      <c r="E140" s="182">
        <v>56.62</v>
      </c>
      <c r="F140" s="183"/>
      <c r="G140" s="184"/>
      <c r="M140" s="180" t="s">
        <v>170</v>
      </c>
      <c r="O140" s="170"/>
    </row>
    <row r="141" spans="1:104">
      <c r="A141" s="171">
        <v>46</v>
      </c>
      <c r="B141" s="172" t="s">
        <v>256</v>
      </c>
      <c r="C141" s="173" t="s">
        <v>257</v>
      </c>
      <c r="D141" s="174" t="s">
        <v>86</v>
      </c>
      <c r="E141" s="175">
        <v>2.8875999999999999</v>
      </c>
      <c r="F141" s="175">
        <v>0</v>
      </c>
      <c r="G141" s="176">
        <f>E141*F141</f>
        <v>0</v>
      </c>
      <c r="O141" s="170">
        <v>2</v>
      </c>
      <c r="AA141" s="146">
        <v>3</v>
      </c>
      <c r="AB141" s="146">
        <v>7</v>
      </c>
      <c r="AC141" s="146">
        <v>28375460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3</v>
      </c>
      <c r="CB141" s="177">
        <v>7</v>
      </c>
      <c r="CZ141" s="146">
        <v>0.03</v>
      </c>
    </row>
    <row r="142" spans="1:104">
      <c r="A142" s="178"/>
      <c r="B142" s="181"/>
      <c r="C142" s="231" t="s">
        <v>258</v>
      </c>
      <c r="D142" s="232"/>
      <c r="E142" s="182">
        <v>2.8875999999999999</v>
      </c>
      <c r="F142" s="183"/>
      <c r="G142" s="184"/>
      <c r="M142" s="180" t="s">
        <v>258</v>
      </c>
      <c r="O142" s="170"/>
    </row>
    <row r="143" spans="1:104">
      <c r="A143" s="171">
        <v>47</v>
      </c>
      <c r="B143" s="172" t="s">
        <v>259</v>
      </c>
      <c r="C143" s="173" t="s">
        <v>260</v>
      </c>
      <c r="D143" s="174" t="s">
        <v>61</v>
      </c>
      <c r="E143" s="175"/>
      <c r="F143" s="175">
        <v>0</v>
      </c>
      <c r="G143" s="176">
        <f>E143*F143</f>
        <v>0</v>
      </c>
      <c r="O143" s="170">
        <v>2</v>
      </c>
      <c r="AA143" s="146">
        <v>7</v>
      </c>
      <c r="AB143" s="146">
        <v>1002</v>
      </c>
      <c r="AC143" s="146">
        <v>5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7</v>
      </c>
      <c r="CB143" s="177">
        <v>1002</v>
      </c>
      <c r="CZ143" s="146">
        <v>0</v>
      </c>
    </row>
    <row r="144" spans="1:104">
      <c r="A144" s="185"/>
      <c r="B144" s="186" t="s">
        <v>74</v>
      </c>
      <c r="C144" s="187" t="str">
        <f>CONCATENATE(B138," ",C138)</f>
        <v>713 Izolace tepelné</v>
      </c>
      <c r="D144" s="188"/>
      <c r="E144" s="189"/>
      <c r="F144" s="190"/>
      <c r="G144" s="191">
        <f>SUM(G138:G143)</f>
        <v>0</v>
      </c>
      <c r="O144" s="170">
        <v>4</v>
      </c>
      <c r="BA144" s="192">
        <f>SUM(BA138:BA143)</f>
        <v>0</v>
      </c>
      <c r="BB144" s="192">
        <f>SUM(BB138:BB143)</f>
        <v>0</v>
      </c>
      <c r="BC144" s="192">
        <f>SUM(BC138:BC143)</f>
        <v>0</v>
      </c>
      <c r="BD144" s="192">
        <f>SUM(BD138:BD143)</f>
        <v>0</v>
      </c>
      <c r="BE144" s="192">
        <f>SUM(BE138:BE143)</f>
        <v>0</v>
      </c>
    </row>
    <row r="145" spans="1:104">
      <c r="A145" s="163" t="s">
        <v>72</v>
      </c>
      <c r="B145" s="164" t="s">
        <v>261</v>
      </c>
      <c r="C145" s="165" t="s">
        <v>262</v>
      </c>
      <c r="D145" s="166"/>
      <c r="E145" s="167"/>
      <c r="F145" s="167"/>
      <c r="G145" s="168"/>
      <c r="H145" s="169"/>
      <c r="I145" s="169"/>
      <c r="O145" s="170">
        <v>1</v>
      </c>
    </row>
    <row r="146" spans="1:104">
      <c r="A146" s="171">
        <v>48</v>
      </c>
      <c r="B146" s="172" t="s">
        <v>263</v>
      </c>
      <c r="C146" s="173" t="s">
        <v>264</v>
      </c>
      <c r="D146" s="174" t="s">
        <v>265</v>
      </c>
      <c r="E146" s="175">
        <v>1</v>
      </c>
      <c r="F146" s="175">
        <v>0</v>
      </c>
      <c r="G146" s="176">
        <f>E146*F146</f>
        <v>0</v>
      </c>
      <c r="O146" s="170">
        <v>2</v>
      </c>
      <c r="AA146" s="146">
        <v>12</v>
      </c>
      <c r="AB146" s="146">
        <v>0</v>
      </c>
      <c r="AC146" s="146">
        <v>82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12</v>
      </c>
      <c r="CB146" s="177">
        <v>0</v>
      </c>
      <c r="CZ146" s="146">
        <v>0</v>
      </c>
    </row>
    <row r="147" spans="1:104">
      <c r="A147" s="185"/>
      <c r="B147" s="186" t="s">
        <v>74</v>
      </c>
      <c r="C147" s="187" t="str">
        <f>CONCATENATE(B145," ",C145)</f>
        <v>720 Zdravotechnická instalace</v>
      </c>
      <c r="D147" s="188"/>
      <c r="E147" s="189"/>
      <c r="F147" s="190"/>
      <c r="G147" s="191">
        <f>SUM(G145:G146)</f>
        <v>0</v>
      </c>
      <c r="O147" s="170">
        <v>4</v>
      </c>
      <c r="BA147" s="192">
        <f>SUM(BA145:BA146)</f>
        <v>0</v>
      </c>
      <c r="BB147" s="192">
        <f>SUM(BB145:BB146)</f>
        <v>0</v>
      </c>
      <c r="BC147" s="192">
        <f>SUM(BC145:BC146)</f>
        <v>0</v>
      </c>
      <c r="BD147" s="192">
        <f>SUM(BD145:BD146)</f>
        <v>0</v>
      </c>
      <c r="BE147" s="192">
        <f>SUM(BE145:BE146)</f>
        <v>0</v>
      </c>
    </row>
    <row r="148" spans="1:104">
      <c r="A148" s="163" t="s">
        <v>72</v>
      </c>
      <c r="B148" s="164" t="s">
        <v>266</v>
      </c>
      <c r="C148" s="165" t="s">
        <v>267</v>
      </c>
      <c r="D148" s="166"/>
      <c r="E148" s="167"/>
      <c r="F148" s="167"/>
      <c r="G148" s="168"/>
      <c r="H148" s="169"/>
      <c r="I148" s="169"/>
      <c r="O148" s="170">
        <v>1</v>
      </c>
    </row>
    <row r="149" spans="1:104">
      <c r="A149" s="171">
        <v>49</v>
      </c>
      <c r="B149" s="172" t="s">
        <v>268</v>
      </c>
      <c r="C149" s="173" t="s">
        <v>269</v>
      </c>
      <c r="D149" s="174" t="s">
        <v>265</v>
      </c>
      <c r="E149" s="175">
        <v>1</v>
      </c>
      <c r="F149" s="175">
        <v>0</v>
      </c>
      <c r="G149" s="176">
        <f>E149*F149</f>
        <v>0</v>
      </c>
      <c r="O149" s="170">
        <v>2</v>
      </c>
      <c r="AA149" s="146">
        <v>12</v>
      </c>
      <c r="AB149" s="146">
        <v>0</v>
      </c>
      <c r="AC149" s="146">
        <v>84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12</v>
      </c>
      <c r="CB149" s="177">
        <v>0</v>
      </c>
      <c r="CZ149" s="146">
        <v>0</v>
      </c>
    </row>
    <row r="150" spans="1:104">
      <c r="A150" s="171">
        <v>50</v>
      </c>
      <c r="B150" s="172" t="s">
        <v>268</v>
      </c>
      <c r="C150" s="173" t="s">
        <v>270</v>
      </c>
      <c r="D150" s="174" t="s">
        <v>112</v>
      </c>
      <c r="E150" s="175">
        <v>1</v>
      </c>
      <c r="F150" s="175">
        <v>0</v>
      </c>
      <c r="G150" s="176">
        <f>E150*F150</f>
        <v>0</v>
      </c>
      <c r="O150" s="170">
        <v>2</v>
      </c>
      <c r="AA150" s="146">
        <v>12</v>
      </c>
      <c r="AB150" s="146">
        <v>0</v>
      </c>
      <c r="AC150" s="146">
        <v>10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12</v>
      </c>
      <c r="CB150" s="177">
        <v>0</v>
      </c>
      <c r="CZ150" s="146">
        <v>0</v>
      </c>
    </row>
    <row r="151" spans="1:104">
      <c r="A151" s="185"/>
      <c r="B151" s="186" t="s">
        <v>74</v>
      </c>
      <c r="C151" s="187" t="str">
        <f>CONCATENATE(B148," ",C148)</f>
        <v>723 Vnitřní plynovod</v>
      </c>
      <c r="D151" s="188"/>
      <c r="E151" s="189"/>
      <c r="F151" s="190"/>
      <c r="G151" s="191">
        <f>SUM(G148:G150)</f>
        <v>0</v>
      </c>
      <c r="O151" s="170">
        <v>4</v>
      </c>
      <c r="BA151" s="192">
        <f>SUM(BA148:BA150)</f>
        <v>0</v>
      </c>
      <c r="BB151" s="192">
        <f>SUM(BB148:BB150)</f>
        <v>0</v>
      </c>
      <c r="BC151" s="192">
        <f>SUM(BC148:BC150)</f>
        <v>0</v>
      </c>
      <c r="BD151" s="192">
        <f>SUM(BD148:BD150)</f>
        <v>0</v>
      </c>
      <c r="BE151" s="192">
        <f>SUM(BE148:BE150)</f>
        <v>0</v>
      </c>
    </row>
    <row r="152" spans="1:104">
      <c r="A152" s="163" t="s">
        <v>72</v>
      </c>
      <c r="B152" s="164" t="s">
        <v>271</v>
      </c>
      <c r="C152" s="165" t="s">
        <v>272</v>
      </c>
      <c r="D152" s="166"/>
      <c r="E152" s="167"/>
      <c r="F152" s="167"/>
      <c r="G152" s="168"/>
      <c r="H152" s="169"/>
      <c r="I152" s="169"/>
      <c r="O152" s="170">
        <v>1</v>
      </c>
    </row>
    <row r="153" spans="1:104">
      <c r="A153" s="171">
        <v>51</v>
      </c>
      <c r="B153" s="172" t="s">
        <v>273</v>
      </c>
      <c r="C153" s="173" t="s">
        <v>274</v>
      </c>
      <c r="D153" s="174" t="s">
        <v>275</v>
      </c>
      <c r="E153" s="175">
        <v>1</v>
      </c>
      <c r="F153" s="175">
        <v>0</v>
      </c>
      <c r="G153" s="176">
        <f>E153*F153</f>
        <v>0</v>
      </c>
      <c r="O153" s="170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</v>
      </c>
      <c r="CB153" s="177">
        <v>7</v>
      </c>
      <c r="CZ153" s="146">
        <v>0</v>
      </c>
    </row>
    <row r="154" spans="1:104">
      <c r="A154" s="185"/>
      <c r="B154" s="186" t="s">
        <v>74</v>
      </c>
      <c r="C154" s="187" t="str">
        <f>CONCATENATE(B152," ",C152)</f>
        <v>725 Zařizovací předměty</v>
      </c>
      <c r="D154" s="188"/>
      <c r="E154" s="189"/>
      <c r="F154" s="190"/>
      <c r="G154" s="191">
        <f>SUM(G152:G153)</f>
        <v>0</v>
      </c>
      <c r="O154" s="170">
        <v>4</v>
      </c>
      <c r="BA154" s="192">
        <f>SUM(BA152:BA153)</f>
        <v>0</v>
      </c>
      <c r="BB154" s="192">
        <f>SUM(BB152:BB153)</f>
        <v>0</v>
      </c>
      <c r="BC154" s="192">
        <f>SUM(BC152:BC153)</f>
        <v>0</v>
      </c>
      <c r="BD154" s="192">
        <f>SUM(BD152:BD153)</f>
        <v>0</v>
      </c>
      <c r="BE154" s="192">
        <f>SUM(BE152:BE153)</f>
        <v>0</v>
      </c>
    </row>
    <row r="155" spans="1:104">
      <c r="A155" s="163" t="s">
        <v>72</v>
      </c>
      <c r="B155" s="164" t="s">
        <v>276</v>
      </c>
      <c r="C155" s="165" t="s">
        <v>277</v>
      </c>
      <c r="D155" s="166"/>
      <c r="E155" s="167"/>
      <c r="F155" s="167"/>
      <c r="G155" s="168"/>
      <c r="H155" s="169"/>
      <c r="I155" s="169"/>
      <c r="O155" s="170">
        <v>1</v>
      </c>
    </row>
    <row r="156" spans="1:104">
      <c r="A156" s="171">
        <v>52</v>
      </c>
      <c r="B156" s="172" t="s">
        <v>278</v>
      </c>
      <c r="C156" s="173" t="s">
        <v>279</v>
      </c>
      <c r="D156" s="174" t="s">
        <v>265</v>
      </c>
      <c r="E156" s="175">
        <v>1</v>
      </c>
      <c r="F156" s="175">
        <v>0</v>
      </c>
      <c r="G156" s="176">
        <f>E156*F156</f>
        <v>0</v>
      </c>
      <c r="O156" s="170">
        <v>2</v>
      </c>
      <c r="AA156" s="146">
        <v>12</v>
      </c>
      <c r="AB156" s="146">
        <v>0</v>
      </c>
      <c r="AC156" s="146">
        <v>83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12</v>
      </c>
      <c r="CB156" s="177">
        <v>0</v>
      </c>
      <c r="CZ156" s="146">
        <v>0</v>
      </c>
    </row>
    <row r="157" spans="1:104">
      <c r="A157" s="185"/>
      <c r="B157" s="186" t="s">
        <v>74</v>
      </c>
      <c r="C157" s="187" t="str">
        <f>CONCATENATE(B155," ",C155)</f>
        <v>730 Ústřední vytápění</v>
      </c>
      <c r="D157" s="188"/>
      <c r="E157" s="189"/>
      <c r="F157" s="190"/>
      <c r="G157" s="191">
        <f>SUM(G155:G156)</f>
        <v>0</v>
      </c>
      <c r="O157" s="170">
        <v>4</v>
      </c>
      <c r="BA157" s="192">
        <f>SUM(BA155:BA156)</f>
        <v>0</v>
      </c>
      <c r="BB157" s="192">
        <f>SUM(BB155:BB156)</f>
        <v>0</v>
      </c>
      <c r="BC157" s="192">
        <f>SUM(BC155:BC156)</f>
        <v>0</v>
      </c>
      <c r="BD157" s="192">
        <f>SUM(BD155:BD156)</f>
        <v>0</v>
      </c>
      <c r="BE157" s="192">
        <f>SUM(BE155:BE156)</f>
        <v>0</v>
      </c>
    </row>
    <row r="158" spans="1:104">
      <c r="A158" s="163" t="s">
        <v>72</v>
      </c>
      <c r="B158" s="164" t="s">
        <v>280</v>
      </c>
      <c r="C158" s="165" t="s">
        <v>281</v>
      </c>
      <c r="D158" s="166"/>
      <c r="E158" s="167"/>
      <c r="F158" s="167"/>
      <c r="G158" s="168"/>
      <c r="H158" s="169"/>
      <c r="I158" s="169"/>
      <c r="O158" s="170">
        <v>1</v>
      </c>
    </row>
    <row r="159" spans="1:104" ht="22.5">
      <c r="A159" s="171">
        <v>53</v>
      </c>
      <c r="B159" s="172" t="s">
        <v>282</v>
      </c>
      <c r="C159" s="173" t="s">
        <v>283</v>
      </c>
      <c r="D159" s="174" t="s">
        <v>91</v>
      </c>
      <c r="E159" s="175">
        <v>56.6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7</v>
      </c>
      <c r="CZ159" s="146">
        <v>0</v>
      </c>
    </row>
    <row r="160" spans="1:104">
      <c r="A160" s="178"/>
      <c r="B160" s="181"/>
      <c r="C160" s="231" t="s">
        <v>284</v>
      </c>
      <c r="D160" s="232"/>
      <c r="E160" s="182">
        <v>40.299999999999997</v>
      </c>
      <c r="F160" s="183"/>
      <c r="G160" s="184"/>
      <c r="M160" s="180" t="s">
        <v>284</v>
      </c>
      <c r="O160" s="170"/>
    </row>
    <row r="161" spans="1:104">
      <c r="A161" s="178"/>
      <c r="B161" s="181"/>
      <c r="C161" s="231" t="s">
        <v>285</v>
      </c>
      <c r="D161" s="232"/>
      <c r="E161" s="182">
        <v>16.3</v>
      </c>
      <c r="F161" s="183"/>
      <c r="G161" s="184"/>
      <c r="M161" s="180" t="s">
        <v>285</v>
      </c>
      <c r="O161" s="170"/>
    </row>
    <row r="162" spans="1:104">
      <c r="A162" s="171">
        <v>54</v>
      </c>
      <c r="B162" s="172" t="s">
        <v>286</v>
      </c>
      <c r="C162" s="173" t="s">
        <v>287</v>
      </c>
      <c r="D162" s="174" t="s">
        <v>91</v>
      </c>
      <c r="E162" s="175">
        <v>56.6</v>
      </c>
      <c r="F162" s="175">
        <v>0</v>
      </c>
      <c r="G162" s="176">
        <f>E162*F162</f>
        <v>0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7</v>
      </c>
      <c r="CZ162" s="146">
        <v>0</v>
      </c>
    </row>
    <row r="163" spans="1:104">
      <c r="A163" s="178"/>
      <c r="B163" s="181"/>
      <c r="C163" s="231" t="s">
        <v>284</v>
      </c>
      <c r="D163" s="232"/>
      <c r="E163" s="182">
        <v>40.299999999999997</v>
      </c>
      <c r="F163" s="183"/>
      <c r="G163" s="184"/>
      <c r="M163" s="180" t="s">
        <v>284</v>
      </c>
      <c r="O163" s="170"/>
    </row>
    <row r="164" spans="1:104">
      <c r="A164" s="178"/>
      <c r="B164" s="181"/>
      <c r="C164" s="231" t="s">
        <v>285</v>
      </c>
      <c r="D164" s="232"/>
      <c r="E164" s="182">
        <v>16.3</v>
      </c>
      <c r="F164" s="183"/>
      <c r="G164" s="184"/>
      <c r="M164" s="180" t="s">
        <v>285</v>
      </c>
      <c r="O164" s="170"/>
    </row>
    <row r="165" spans="1:104" ht="22.5">
      <c r="A165" s="171">
        <v>55</v>
      </c>
      <c r="B165" s="172" t="s">
        <v>288</v>
      </c>
      <c r="C165" s="173" t="s">
        <v>289</v>
      </c>
      <c r="D165" s="174" t="s">
        <v>112</v>
      </c>
      <c r="E165" s="175">
        <v>3</v>
      </c>
      <c r="F165" s="175">
        <v>0</v>
      </c>
      <c r="G165" s="176">
        <f>E165*F165</f>
        <v>0</v>
      </c>
      <c r="O165" s="170">
        <v>2</v>
      </c>
      <c r="AA165" s="146">
        <v>12</v>
      </c>
      <c r="AB165" s="146">
        <v>0</v>
      </c>
      <c r="AC165" s="146">
        <v>57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12</v>
      </c>
      <c r="CB165" s="177">
        <v>0</v>
      </c>
      <c r="CZ165" s="146">
        <v>0</v>
      </c>
    </row>
    <row r="166" spans="1:104">
      <c r="A166" s="178"/>
      <c r="B166" s="179"/>
      <c r="C166" s="233" t="s">
        <v>290</v>
      </c>
      <c r="D166" s="234"/>
      <c r="E166" s="234"/>
      <c r="F166" s="234"/>
      <c r="G166" s="235"/>
      <c r="L166" s="180" t="s">
        <v>290</v>
      </c>
      <c r="O166" s="170">
        <v>3</v>
      </c>
    </row>
    <row r="167" spans="1:104">
      <c r="A167" s="178"/>
      <c r="B167" s="181"/>
      <c r="C167" s="231" t="s">
        <v>291</v>
      </c>
      <c r="D167" s="232"/>
      <c r="E167" s="182">
        <v>1</v>
      </c>
      <c r="F167" s="183"/>
      <c r="G167" s="184"/>
      <c r="M167" s="180" t="s">
        <v>291</v>
      </c>
      <c r="O167" s="170"/>
    </row>
    <row r="168" spans="1:104">
      <c r="A168" s="178"/>
      <c r="B168" s="181"/>
      <c r="C168" s="231" t="s">
        <v>292</v>
      </c>
      <c r="D168" s="232"/>
      <c r="E168" s="182">
        <v>2</v>
      </c>
      <c r="F168" s="183"/>
      <c r="G168" s="184"/>
      <c r="M168" s="180" t="s">
        <v>292</v>
      </c>
      <c r="O168" s="170"/>
    </row>
    <row r="169" spans="1:104" ht="22.5">
      <c r="A169" s="171">
        <v>56</v>
      </c>
      <c r="B169" s="172" t="s">
        <v>293</v>
      </c>
      <c r="C169" s="173" t="s">
        <v>294</v>
      </c>
      <c r="D169" s="174" t="s">
        <v>112</v>
      </c>
      <c r="E169" s="175">
        <v>2</v>
      </c>
      <c r="F169" s="175">
        <v>0</v>
      </c>
      <c r="G169" s="176">
        <f>E169*F169</f>
        <v>0</v>
      </c>
      <c r="O169" s="170">
        <v>2</v>
      </c>
      <c r="AA169" s="146">
        <v>12</v>
      </c>
      <c r="AB169" s="146">
        <v>0</v>
      </c>
      <c r="AC169" s="146">
        <v>58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12</v>
      </c>
      <c r="CB169" s="177">
        <v>0</v>
      </c>
      <c r="CZ169" s="146">
        <v>0</v>
      </c>
    </row>
    <row r="170" spans="1:104">
      <c r="A170" s="178"/>
      <c r="B170" s="179"/>
      <c r="C170" s="233" t="s">
        <v>290</v>
      </c>
      <c r="D170" s="234"/>
      <c r="E170" s="234"/>
      <c r="F170" s="234"/>
      <c r="G170" s="235"/>
      <c r="L170" s="180" t="s">
        <v>290</v>
      </c>
      <c r="O170" s="170">
        <v>3</v>
      </c>
    </row>
    <row r="171" spans="1:104">
      <c r="A171" s="178"/>
      <c r="B171" s="181"/>
      <c r="C171" s="231" t="s">
        <v>295</v>
      </c>
      <c r="D171" s="232"/>
      <c r="E171" s="182">
        <v>2</v>
      </c>
      <c r="F171" s="183"/>
      <c r="G171" s="184"/>
      <c r="M171" s="180" t="s">
        <v>295</v>
      </c>
      <c r="O171" s="170"/>
    </row>
    <row r="172" spans="1:104" ht="22.5">
      <c r="A172" s="171">
        <v>57</v>
      </c>
      <c r="B172" s="172" t="s">
        <v>296</v>
      </c>
      <c r="C172" s="173" t="s">
        <v>297</v>
      </c>
      <c r="D172" s="174" t="s">
        <v>112</v>
      </c>
      <c r="E172" s="175">
        <v>2</v>
      </c>
      <c r="F172" s="175">
        <v>0</v>
      </c>
      <c r="G172" s="176">
        <f>E172*F172</f>
        <v>0</v>
      </c>
      <c r="O172" s="170">
        <v>2</v>
      </c>
      <c r="AA172" s="146">
        <v>12</v>
      </c>
      <c r="AB172" s="146">
        <v>0</v>
      </c>
      <c r="AC172" s="146">
        <v>59</v>
      </c>
      <c r="AZ172" s="146">
        <v>2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12</v>
      </c>
      <c r="CB172" s="177">
        <v>0</v>
      </c>
      <c r="CZ172" s="146">
        <v>0</v>
      </c>
    </row>
    <row r="173" spans="1:104">
      <c r="A173" s="178"/>
      <c r="B173" s="179"/>
      <c r="C173" s="233" t="s">
        <v>290</v>
      </c>
      <c r="D173" s="234"/>
      <c r="E173" s="234"/>
      <c r="F173" s="234"/>
      <c r="G173" s="235"/>
      <c r="L173" s="180" t="s">
        <v>290</v>
      </c>
      <c r="O173" s="170">
        <v>3</v>
      </c>
    </row>
    <row r="174" spans="1:104">
      <c r="A174" s="178"/>
      <c r="B174" s="181"/>
      <c r="C174" s="231" t="s">
        <v>298</v>
      </c>
      <c r="D174" s="232"/>
      <c r="E174" s="182">
        <v>1</v>
      </c>
      <c r="F174" s="183"/>
      <c r="G174" s="184"/>
      <c r="M174" s="180" t="s">
        <v>298</v>
      </c>
      <c r="O174" s="170"/>
    </row>
    <row r="175" spans="1:104">
      <c r="A175" s="178"/>
      <c r="B175" s="181"/>
      <c r="C175" s="231" t="s">
        <v>299</v>
      </c>
      <c r="D175" s="232"/>
      <c r="E175" s="182">
        <v>1</v>
      </c>
      <c r="F175" s="183"/>
      <c r="G175" s="184"/>
      <c r="M175" s="180" t="s">
        <v>299</v>
      </c>
      <c r="O175" s="170"/>
    </row>
    <row r="176" spans="1:104" ht="22.5">
      <c r="A176" s="171">
        <v>58</v>
      </c>
      <c r="B176" s="172" t="s">
        <v>300</v>
      </c>
      <c r="C176" s="173" t="s">
        <v>301</v>
      </c>
      <c r="D176" s="174" t="s">
        <v>112</v>
      </c>
      <c r="E176" s="175">
        <v>1</v>
      </c>
      <c r="F176" s="175">
        <v>0</v>
      </c>
      <c r="G176" s="176">
        <f>E176*F176</f>
        <v>0</v>
      </c>
      <c r="O176" s="170">
        <v>2</v>
      </c>
      <c r="AA176" s="146">
        <v>12</v>
      </c>
      <c r="AB176" s="146">
        <v>0</v>
      </c>
      <c r="AC176" s="146">
        <v>60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12</v>
      </c>
      <c r="CB176" s="177">
        <v>0</v>
      </c>
      <c r="CZ176" s="146">
        <v>0</v>
      </c>
    </row>
    <row r="177" spans="1:104">
      <c r="A177" s="178"/>
      <c r="B177" s="179"/>
      <c r="C177" s="233" t="s">
        <v>290</v>
      </c>
      <c r="D177" s="234"/>
      <c r="E177" s="234"/>
      <c r="F177" s="234"/>
      <c r="G177" s="235"/>
      <c r="L177" s="180" t="s">
        <v>290</v>
      </c>
      <c r="O177" s="170">
        <v>3</v>
      </c>
    </row>
    <row r="178" spans="1:104">
      <c r="A178" s="178"/>
      <c r="B178" s="181"/>
      <c r="C178" s="231" t="s">
        <v>302</v>
      </c>
      <c r="D178" s="232"/>
      <c r="E178" s="182">
        <v>1</v>
      </c>
      <c r="F178" s="183"/>
      <c r="G178" s="184"/>
      <c r="M178" s="180" t="s">
        <v>302</v>
      </c>
      <c r="O178" s="170"/>
    </row>
    <row r="179" spans="1:104">
      <c r="A179" s="171">
        <v>59</v>
      </c>
      <c r="B179" s="172" t="s">
        <v>303</v>
      </c>
      <c r="C179" s="173" t="s">
        <v>304</v>
      </c>
      <c r="D179" s="174" t="s">
        <v>112</v>
      </c>
      <c r="E179" s="175">
        <v>2</v>
      </c>
      <c r="F179" s="175">
        <v>0</v>
      </c>
      <c r="G179" s="176">
        <f>E179*F179</f>
        <v>0</v>
      </c>
      <c r="O179" s="170">
        <v>2</v>
      </c>
      <c r="AA179" s="146">
        <v>12</v>
      </c>
      <c r="AB179" s="146">
        <v>0</v>
      </c>
      <c r="AC179" s="146">
        <v>61</v>
      </c>
      <c r="AZ179" s="146">
        <v>2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77">
        <v>12</v>
      </c>
      <c r="CB179" s="177">
        <v>0</v>
      </c>
      <c r="CZ179" s="146">
        <v>0</v>
      </c>
    </row>
    <row r="180" spans="1:104">
      <c r="A180" s="178"/>
      <c r="B180" s="179"/>
      <c r="C180" s="233" t="s">
        <v>290</v>
      </c>
      <c r="D180" s="234"/>
      <c r="E180" s="234"/>
      <c r="F180" s="234"/>
      <c r="G180" s="235"/>
      <c r="L180" s="180" t="s">
        <v>290</v>
      </c>
      <c r="O180" s="170">
        <v>3</v>
      </c>
    </row>
    <row r="181" spans="1:104">
      <c r="A181" s="178"/>
      <c r="B181" s="181"/>
      <c r="C181" s="231" t="s">
        <v>305</v>
      </c>
      <c r="D181" s="232"/>
      <c r="E181" s="182">
        <v>2</v>
      </c>
      <c r="F181" s="183"/>
      <c r="G181" s="184"/>
      <c r="M181" s="180" t="s">
        <v>305</v>
      </c>
      <c r="O181" s="170"/>
    </row>
    <row r="182" spans="1:104">
      <c r="A182" s="171">
        <v>60</v>
      </c>
      <c r="B182" s="172" t="s">
        <v>306</v>
      </c>
      <c r="C182" s="173" t="s">
        <v>307</v>
      </c>
      <c r="D182" s="174" t="s">
        <v>112</v>
      </c>
      <c r="E182" s="175">
        <v>1</v>
      </c>
      <c r="F182" s="175">
        <v>0</v>
      </c>
      <c r="G182" s="176">
        <f>E182*F182</f>
        <v>0</v>
      </c>
      <c r="O182" s="170">
        <v>2</v>
      </c>
      <c r="AA182" s="146">
        <v>12</v>
      </c>
      <c r="AB182" s="146">
        <v>0</v>
      </c>
      <c r="AC182" s="146">
        <v>62</v>
      </c>
      <c r="AZ182" s="146">
        <v>2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7">
        <v>12</v>
      </c>
      <c r="CB182" s="177">
        <v>0</v>
      </c>
      <c r="CZ182" s="146">
        <v>0</v>
      </c>
    </row>
    <row r="183" spans="1:104">
      <c r="A183" s="178"/>
      <c r="B183" s="179"/>
      <c r="C183" s="233" t="s">
        <v>290</v>
      </c>
      <c r="D183" s="234"/>
      <c r="E183" s="234"/>
      <c r="F183" s="234"/>
      <c r="G183" s="235"/>
      <c r="L183" s="180" t="s">
        <v>290</v>
      </c>
      <c r="O183" s="170">
        <v>3</v>
      </c>
    </row>
    <row r="184" spans="1:104">
      <c r="A184" s="178"/>
      <c r="B184" s="181"/>
      <c r="C184" s="231" t="s">
        <v>308</v>
      </c>
      <c r="D184" s="232"/>
      <c r="E184" s="182">
        <v>1</v>
      </c>
      <c r="F184" s="183"/>
      <c r="G184" s="184"/>
      <c r="M184" s="180" t="s">
        <v>308</v>
      </c>
      <c r="O184" s="170"/>
    </row>
    <row r="185" spans="1:104">
      <c r="A185" s="171">
        <v>61</v>
      </c>
      <c r="B185" s="172" t="s">
        <v>309</v>
      </c>
      <c r="C185" s="173" t="s">
        <v>310</v>
      </c>
      <c r="D185" s="174" t="s">
        <v>265</v>
      </c>
      <c r="E185" s="175">
        <v>1</v>
      </c>
      <c r="F185" s="175">
        <v>0</v>
      </c>
      <c r="G185" s="176">
        <f>E185*F185</f>
        <v>0</v>
      </c>
      <c r="O185" s="170">
        <v>2</v>
      </c>
      <c r="AA185" s="146">
        <v>12</v>
      </c>
      <c r="AB185" s="146">
        <v>0</v>
      </c>
      <c r="AC185" s="146">
        <v>63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12</v>
      </c>
      <c r="CB185" s="177">
        <v>0</v>
      </c>
      <c r="CZ185" s="146">
        <v>0</v>
      </c>
    </row>
    <row r="186" spans="1:104">
      <c r="A186" s="178"/>
      <c r="B186" s="179"/>
      <c r="C186" s="233" t="s">
        <v>311</v>
      </c>
      <c r="D186" s="234"/>
      <c r="E186" s="234"/>
      <c r="F186" s="234"/>
      <c r="G186" s="235"/>
      <c r="L186" s="180" t="s">
        <v>311</v>
      </c>
      <c r="O186" s="170">
        <v>3</v>
      </c>
    </row>
    <row r="187" spans="1:104">
      <c r="A187" s="178"/>
      <c r="B187" s="181"/>
      <c r="C187" s="231" t="s">
        <v>312</v>
      </c>
      <c r="D187" s="232"/>
      <c r="E187" s="182">
        <v>1</v>
      </c>
      <c r="F187" s="183"/>
      <c r="G187" s="184"/>
      <c r="M187" s="180" t="s">
        <v>312</v>
      </c>
      <c r="O187" s="170"/>
    </row>
    <row r="188" spans="1:104" ht="22.5">
      <c r="A188" s="171">
        <v>62</v>
      </c>
      <c r="B188" s="172" t="s">
        <v>313</v>
      </c>
      <c r="C188" s="173" t="s">
        <v>314</v>
      </c>
      <c r="D188" s="174" t="s">
        <v>112</v>
      </c>
      <c r="E188" s="175">
        <v>1</v>
      </c>
      <c r="F188" s="175">
        <v>0</v>
      </c>
      <c r="G188" s="176">
        <f>E188*F188</f>
        <v>0</v>
      </c>
      <c r="O188" s="170">
        <v>2</v>
      </c>
      <c r="AA188" s="146">
        <v>12</v>
      </c>
      <c r="AB188" s="146">
        <v>0</v>
      </c>
      <c r="AC188" s="146">
        <v>64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12</v>
      </c>
      <c r="CB188" s="177">
        <v>0</v>
      </c>
      <c r="CZ188" s="146">
        <v>0</v>
      </c>
    </row>
    <row r="189" spans="1:104">
      <c r="A189" s="178"/>
      <c r="B189" s="179"/>
      <c r="C189" s="233" t="s">
        <v>290</v>
      </c>
      <c r="D189" s="234"/>
      <c r="E189" s="234"/>
      <c r="F189" s="234"/>
      <c r="G189" s="235"/>
      <c r="L189" s="180" t="s">
        <v>290</v>
      </c>
      <c r="O189" s="170">
        <v>3</v>
      </c>
    </row>
    <row r="190" spans="1:104">
      <c r="A190" s="178"/>
      <c r="B190" s="181"/>
      <c r="C190" s="231" t="s">
        <v>315</v>
      </c>
      <c r="D190" s="232"/>
      <c r="E190" s="182">
        <v>1</v>
      </c>
      <c r="F190" s="183"/>
      <c r="G190" s="184"/>
      <c r="M190" s="180" t="s">
        <v>315</v>
      </c>
      <c r="O190" s="170"/>
    </row>
    <row r="191" spans="1:104">
      <c r="A191" s="171">
        <v>63</v>
      </c>
      <c r="B191" s="172" t="s">
        <v>316</v>
      </c>
      <c r="C191" s="173" t="s">
        <v>317</v>
      </c>
      <c r="D191" s="174" t="s">
        <v>61</v>
      </c>
      <c r="E191" s="175"/>
      <c r="F191" s="175">
        <v>0</v>
      </c>
      <c r="G191" s="176">
        <f>E191*F191</f>
        <v>0</v>
      </c>
      <c r="O191" s="170">
        <v>2</v>
      </c>
      <c r="AA191" s="146">
        <v>7</v>
      </c>
      <c r="AB191" s="146">
        <v>1002</v>
      </c>
      <c r="AC191" s="146">
        <v>5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7</v>
      </c>
      <c r="CB191" s="177">
        <v>1002</v>
      </c>
      <c r="CZ191" s="146">
        <v>0</v>
      </c>
    </row>
    <row r="192" spans="1:104">
      <c r="A192" s="185"/>
      <c r="B192" s="186" t="s">
        <v>74</v>
      </c>
      <c r="C192" s="187" t="str">
        <f>CONCATENATE(B158," ",C158)</f>
        <v>762 Konstrukce tesařské</v>
      </c>
      <c r="D192" s="188"/>
      <c r="E192" s="189"/>
      <c r="F192" s="190"/>
      <c r="G192" s="191">
        <f>SUM(G158:G191)</f>
        <v>0</v>
      </c>
      <c r="O192" s="170">
        <v>4</v>
      </c>
      <c r="BA192" s="192">
        <f>SUM(BA158:BA191)</f>
        <v>0</v>
      </c>
      <c r="BB192" s="192">
        <f>SUM(BB158:BB191)</f>
        <v>0</v>
      </c>
      <c r="BC192" s="192">
        <f>SUM(BC158:BC191)</f>
        <v>0</v>
      </c>
      <c r="BD192" s="192">
        <f>SUM(BD158:BD191)</f>
        <v>0</v>
      </c>
      <c r="BE192" s="192">
        <f>SUM(BE158:BE191)</f>
        <v>0</v>
      </c>
    </row>
    <row r="193" spans="1:104">
      <c r="A193" s="163" t="s">
        <v>72</v>
      </c>
      <c r="B193" s="164" t="s">
        <v>318</v>
      </c>
      <c r="C193" s="165" t="s">
        <v>319</v>
      </c>
      <c r="D193" s="166"/>
      <c r="E193" s="167"/>
      <c r="F193" s="167"/>
      <c r="G193" s="168"/>
      <c r="H193" s="169"/>
      <c r="I193" s="169"/>
      <c r="O193" s="170">
        <v>1</v>
      </c>
    </row>
    <row r="194" spans="1:104">
      <c r="A194" s="171">
        <v>64</v>
      </c>
      <c r="B194" s="172" t="s">
        <v>320</v>
      </c>
      <c r="C194" s="173" t="s">
        <v>321</v>
      </c>
      <c r="D194" s="174" t="s">
        <v>128</v>
      </c>
      <c r="E194" s="175">
        <v>1.05</v>
      </c>
      <c r="F194" s="175">
        <v>0</v>
      </c>
      <c r="G194" s="176">
        <f>E194*F194</f>
        <v>0</v>
      </c>
      <c r="O194" s="170">
        <v>2</v>
      </c>
      <c r="AA194" s="146">
        <v>1</v>
      </c>
      <c r="AB194" s="146">
        <v>7</v>
      </c>
      <c r="AC194" s="146">
        <v>7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</v>
      </c>
      <c r="CB194" s="177">
        <v>7</v>
      </c>
      <c r="CZ194" s="146">
        <v>0</v>
      </c>
    </row>
    <row r="195" spans="1:104">
      <c r="A195" s="178"/>
      <c r="B195" s="181"/>
      <c r="C195" s="231" t="s">
        <v>322</v>
      </c>
      <c r="D195" s="232"/>
      <c r="E195" s="182">
        <v>0.45</v>
      </c>
      <c r="F195" s="183"/>
      <c r="G195" s="184"/>
      <c r="M195" s="180" t="s">
        <v>322</v>
      </c>
      <c r="O195" s="170"/>
    </row>
    <row r="196" spans="1:104">
      <c r="A196" s="178"/>
      <c r="B196" s="181"/>
      <c r="C196" s="231" t="s">
        <v>323</v>
      </c>
      <c r="D196" s="232"/>
      <c r="E196" s="182">
        <v>0.6</v>
      </c>
      <c r="F196" s="183"/>
      <c r="G196" s="184"/>
      <c r="M196" s="180" t="s">
        <v>323</v>
      </c>
      <c r="O196" s="170"/>
    </row>
    <row r="197" spans="1:104">
      <c r="A197" s="171">
        <v>65</v>
      </c>
      <c r="B197" s="172" t="s">
        <v>324</v>
      </c>
      <c r="C197" s="173" t="s">
        <v>325</v>
      </c>
      <c r="D197" s="174" t="s">
        <v>128</v>
      </c>
      <c r="E197" s="175">
        <v>1.5</v>
      </c>
      <c r="F197" s="175">
        <v>0</v>
      </c>
      <c r="G197" s="176">
        <f>E197*F197</f>
        <v>0</v>
      </c>
      <c r="O197" s="170">
        <v>2</v>
      </c>
      <c r="AA197" s="146">
        <v>1</v>
      </c>
      <c r="AB197" s="146">
        <v>7</v>
      </c>
      <c r="AC197" s="146">
        <v>7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</v>
      </c>
      <c r="CB197" s="177">
        <v>7</v>
      </c>
      <c r="CZ197" s="146">
        <v>1.81E-3</v>
      </c>
    </row>
    <row r="198" spans="1:104">
      <c r="A198" s="178"/>
      <c r="B198" s="181"/>
      <c r="C198" s="231" t="s">
        <v>326</v>
      </c>
      <c r="D198" s="232"/>
      <c r="E198" s="182">
        <v>0.9</v>
      </c>
      <c r="F198" s="183"/>
      <c r="G198" s="184"/>
      <c r="M198" s="180" t="s">
        <v>326</v>
      </c>
      <c r="O198" s="170"/>
    </row>
    <row r="199" spans="1:104">
      <c r="A199" s="178"/>
      <c r="B199" s="181"/>
      <c r="C199" s="231" t="s">
        <v>327</v>
      </c>
      <c r="D199" s="232"/>
      <c r="E199" s="182">
        <v>0.6</v>
      </c>
      <c r="F199" s="183"/>
      <c r="G199" s="184"/>
      <c r="M199" s="180" t="s">
        <v>327</v>
      </c>
      <c r="O199" s="170"/>
    </row>
    <row r="200" spans="1:104">
      <c r="A200" s="171">
        <v>66</v>
      </c>
      <c r="B200" s="172" t="s">
        <v>328</v>
      </c>
      <c r="C200" s="173" t="s">
        <v>329</v>
      </c>
      <c r="D200" s="174" t="s">
        <v>61</v>
      </c>
      <c r="E200" s="175"/>
      <c r="F200" s="175">
        <v>0</v>
      </c>
      <c r="G200" s="176">
        <f>E200*F200</f>
        <v>0</v>
      </c>
      <c r="O200" s="170">
        <v>2</v>
      </c>
      <c r="AA200" s="146">
        <v>7</v>
      </c>
      <c r="AB200" s="146">
        <v>1002</v>
      </c>
      <c r="AC200" s="146">
        <v>5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7</v>
      </c>
      <c r="CB200" s="177">
        <v>1002</v>
      </c>
      <c r="CZ200" s="146">
        <v>0</v>
      </c>
    </row>
    <row r="201" spans="1:104">
      <c r="A201" s="185"/>
      <c r="B201" s="186" t="s">
        <v>74</v>
      </c>
      <c r="C201" s="187" t="str">
        <f>CONCATENATE(B193," ",C193)</f>
        <v>764 Konstrukce klempířské</v>
      </c>
      <c r="D201" s="188"/>
      <c r="E201" s="189"/>
      <c r="F201" s="190"/>
      <c r="G201" s="191">
        <f>SUM(G193:G200)</f>
        <v>0</v>
      </c>
      <c r="O201" s="170">
        <v>4</v>
      </c>
      <c r="BA201" s="192">
        <f>SUM(BA193:BA200)</f>
        <v>0</v>
      </c>
      <c r="BB201" s="192">
        <f>SUM(BB193:BB200)</f>
        <v>0</v>
      </c>
      <c r="BC201" s="192">
        <f>SUM(BC193:BC200)</f>
        <v>0</v>
      </c>
      <c r="BD201" s="192">
        <f>SUM(BD193:BD200)</f>
        <v>0</v>
      </c>
      <c r="BE201" s="192">
        <f>SUM(BE193:BE200)</f>
        <v>0</v>
      </c>
    </row>
    <row r="202" spans="1:104">
      <c r="A202" s="163" t="s">
        <v>72</v>
      </c>
      <c r="B202" s="164" t="s">
        <v>330</v>
      </c>
      <c r="C202" s="165" t="s">
        <v>331</v>
      </c>
      <c r="D202" s="166"/>
      <c r="E202" s="167"/>
      <c r="F202" s="167"/>
      <c r="G202" s="168"/>
      <c r="H202" s="169"/>
      <c r="I202" s="169"/>
      <c r="O202" s="170">
        <v>1</v>
      </c>
    </row>
    <row r="203" spans="1:104">
      <c r="A203" s="171">
        <v>67</v>
      </c>
      <c r="B203" s="172" t="s">
        <v>332</v>
      </c>
      <c r="C203" s="173" t="s">
        <v>333</v>
      </c>
      <c r="D203" s="174" t="s">
        <v>112</v>
      </c>
      <c r="E203" s="175">
        <v>9</v>
      </c>
      <c r="F203" s="175">
        <v>0</v>
      </c>
      <c r="G203" s="176">
        <f>E203*F203</f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1</v>
      </c>
      <c r="CB203" s="177">
        <v>7</v>
      </c>
      <c r="CZ203" s="146">
        <v>0</v>
      </c>
    </row>
    <row r="204" spans="1:104">
      <c r="A204" s="178"/>
      <c r="B204" s="181"/>
      <c r="C204" s="231" t="s">
        <v>195</v>
      </c>
      <c r="D204" s="232"/>
      <c r="E204" s="182">
        <v>1</v>
      </c>
      <c r="F204" s="183"/>
      <c r="G204" s="184"/>
      <c r="M204" s="180" t="s">
        <v>195</v>
      </c>
      <c r="O204" s="170"/>
    </row>
    <row r="205" spans="1:104">
      <c r="A205" s="178"/>
      <c r="B205" s="181"/>
      <c r="C205" s="231" t="s">
        <v>196</v>
      </c>
      <c r="D205" s="232"/>
      <c r="E205" s="182">
        <v>3</v>
      </c>
      <c r="F205" s="183"/>
      <c r="G205" s="184"/>
      <c r="M205" s="180" t="s">
        <v>196</v>
      </c>
      <c r="O205" s="170"/>
    </row>
    <row r="206" spans="1:104">
      <c r="A206" s="178"/>
      <c r="B206" s="181"/>
      <c r="C206" s="231" t="s">
        <v>197</v>
      </c>
      <c r="D206" s="232"/>
      <c r="E206" s="182">
        <v>1</v>
      </c>
      <c r="F206" s="183"/>
      <c r="G206" s="184"/>
      <c r="M206" s="180" t="s">
        <v>197</v>
      </c>
      <c r="O206" s="170"/>
    </row>
    <row r="207" spans="1:104">
      <c r="A207" s="178"/>
      <c r="B207" s="181"/>
      <c r="C207" s="231" t="s">
        <v>198</v>
      </c>
      <c r="D207" s="232"/>
      <c r="E207" s="182">
        <v>3</v>
      </c>
      <c r="F207" s="183"/>
      <c r="G207" s="184"/>
      <c r="M207" s="180" t="s">
        <v>198</v>
      </c>
      <c r="O207" s="170"/>
    </row>
    <row r="208" spans="1:104">
      <c r="A208" s="178"/>
      <c r="B208" s="181"/>
      <c r="C208" s="231" t="s">
        <v>199</v>
      </c>
      <c r="D208" s="232"/>
      <c r="E208" s="182">
        <v>1</v>
      </c>
      <c r="F208" s="183"/>
      <c r="G208" s="184"/>
      <c r="M208" s="180" t="s">
        <v>199</v>
      </c>
      <c r="O208" s="170"/>
    </row>
    <row r="209" spans="1:104">
      <c r="A209" s="171">
        <v>68</v>
      </c>
      <c r="B209" s="172" t="s">
        <v>334</v>
      </c>
      <c r="C209" s="173" t="s">
        <v>335</v>
      </c>
      <c r="D209" s="174" t="s">
        <v>112</v>
      </c>
      <c r="E209" s="175">
        <v>1</v>
      </c>
      <c r="F209" s="175">
        <v>0</v>
      </c>
      <c r="G209" s="176">
        <f>E209*F209</f>
        <v>0</v>
      </c>
      <c r="O209" s="170">
        <v>2</v>
      </c>
      <c r="AA209" s="146">
        <v>1</v>
      </c>
      <c r="AB209" s="146">
        <v>7</v>
      </c>
      <c r="AC209" s="146">
        <v>7</v>
      </c>
      <c r="AZ209" s="146">
        <v>2</v>
      </c>
      <c r="BA209" s="146">
        <f>IF(AZ209=1,G209,0)</f>
        <v>0</v>
      </c>
      <c r="BB209" s="146">
        <f>IF(AZ209=2,G209,0)</f>
        <v>0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7">
        <v>1</v>
      </c>
      <c r="CB209" s="177">
        <v>7</v>
      </c>
      <c r="CZ209" s="146">
        <v>0</v>
      </c>
    </row>
    <row r="210" spans="1:104">
      <c r="A210" s="185"/>
      <c r="B210" s="186" t="s">
        <v>74</v>
      </c>
      <c r="C210" s="187" t="str">
        <f>CONCATENATE(B202," ",C202)</f>
        <v>766 Konstrukce truhlářské</v>
      </c>
      <c r="D210" s="188"/>
      <c r="E210" s="189"/>
      <c r="F210" s="190"/>
      <c r="G210" s="191">
        <f>SUM(G202:G209)</f>
        <v>0</v>
      </c>
      <c r="O210" s="170">
        <v>4</v>
      </c>
      <c r="BA210" s="192">
        <f>SUM(BA202:BA209)</f>
        <v>0</v>
      </c>
      <c r="BB210" s="192">
        <f>SUM(BB202:BB209)</f>
        <v>0</v>
      </c>
      <c r="BC210" s="192">
        <f>SUM(BC202:BC209)</f>
        <v>0</v>
      </c>
      <c r="BD210" s="192">
        <f>SUM(BD202:BD209)</f>
        <v>0</v>
      </c>
      <c r="BE210" s="192">
        <f>SUM(BE202:BE209)</f>
        <v>0</v>
      </c>
    </row>
    <row r="211" spans="1:104">
      <c r="A211" s="163" t="s">
        <v>72</v>
      </c>
      <c r="B211" s="164" t="s">
        <v>336</v>
      </c>
      <c r="C211" s="165" t="s">
        <v>337</v>
      </c>
      <c r="D211" s="166"/>
      <c r="E211" s="167"/>
      <c r="F211" s="167"/>
      <c r="G211" s="168"/>
      <c r="H211" s="169"/>
      <c r="I211" s="169"/>
      <c r="O211" s="170">
        <v>1</v>
      </c>
    </row>
    <row r="212" spans="1:104">
      <c r="A212" s="171">
        <v>69</v>
      </c>
      <c r="B212" s="172" t="s">
        <v>338</v>
      </c>
      <c r="C212" s="173" t="s">
        <v>339</v>
      </c>
      <c r="D212" s="174" t="s">
        <v>91</v>
      </c>
      <c r="E212" s="175">
        <v>5</v>
      </c>
      <c r="F212" s="175">
        <v>0</v>
      </c>
      <c r="G212" s="176">
        <f>E212*F212</f>
        <v>0</v>
      </c>
      <c r="O212" s="170">
        <v>2</v>
      </c>
      <c r="AA212" s="146">
        <v>1</v>
      </c>
      <c r="AB212" s="146">
        <v>7</v>
      </c>
      <c r="AC212" s="146">
        <v>7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</v>
      </c>
      <c r="CB212" s="177">
        <v>7</v>
      </c>
      <c r="CZ212" s="146">
        <v>5.0400000000000002E-3</v>
      </c>
    </row>
    <row r="213" spans="1:104">
      <c r="A213" s="178"/>
      <c r="B213" s="181"/>
      <c r="C213" s="231" t="s">
        <v>173</v>
      </c>
      <c r="D213" s="232"/>
      <c r="E213" s="182">
        <v>5</v>
      </c>
      <c r="F213" s="183"/>
      <c r="G213" s="184"/>
      <c r="M213" s="180" t="s">
        <v>173</v>
      </c>
      <c r="O213" s="170"/>
    </row>
    <row r="214" spans="1:104">
      <c r="A214" s="171">
        <v>70</v>
      </c>
      <c r="B214" s="172" t="s">
        <v>340</v>
      </c>
      <c r="C214" s="173" t="s">
        <v>394</v>
      </c>
      <c r="D214" s="174" t="s">
        <v>91</v>
      </c>
      <c r="E214" s="175">
        <v>5.6</v>
      </c>
      <c r="F214" s="175">
        <v>0</v>
      </c>
      <c r="G214" s="176">
        <f>E214*F214</f>
        <v>0</v>
      </c>
      <c r="O214" s="170">
        <v>2</v>
      </c>
      <c r="AA214" s="146">
        <v>12</v>
      </c>
      <c r="AB214" s="146">
        <v>0</v>
      </c>
      <c r="AC214" s="146">
        <v>56</v>
      </c>
      <c r="AZ214" s="146">
        <v>2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12</v>
      </c>
      <c r="CB214" s="177">
        <v>0</v>
      </c>
      <c r="CZ214" s="146">
        <v>1.9199999999999998E-2</v>
      </c>
    </row>
    <row r="215" spans="1:104">
      <c r="A215" s="178"/>
      <c r="B215" s="181"/>
      <c r="C215" s="231" t="s">
        <v>341</v>
      </c>
      <c r="D215" s="232"/>
      <c r="E215" s="182">
        <v>5.6</v>
      </c>
      <c r="F215" s="183"/>
      <c r="G215" s="184"/>
      <c r="M215" s="180" t="s">
        <v>341</v>
      </c>
      <c r="O215" s="170"/>
    </row>
    <row r="216" spans="1:104">
      <c r="A216" s="171">
        <v>71</v>
      </c>
      <c r="B216" s="172" t="s">
        <v>342</v>
      </c>
      <c r="C216" s="173" t="s">
        <v>343</v>
      </c>
      <c r="D216" s="174" t="s">
        <v>61</v>
      </c>
      <c r="E216" s="175"/>
      <c r="F216" s="175">
        <v>0</v>
      </c>
      <c r="G216" s="176">
        <f>E216*F216</f>
        <v>0</v>
      </c>
      <c r="O216" s="170">
        <v>2</v>
      </c>
      <c r="AA216" s="146">
        <v>7</v>
      </c>
      <c r="AB216" s="146">
        <v>1002</v>
      </c>
      <c r="AC216" s="146">
        <v>5</v>
      </c>
      <c r="AZ216" s="146">
        <v>2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7">
        <v>7</v>
      </c>
      <c r="CB216" s="177">
        <v>1002</v>
      </c>
      <c r="CZ216" s="146">
        <v>0</v>
      </c>
    </row>
    <row r="217" spans="1:104">
      <c r="A217" s="185"/>
      <c r="B217" s="186" t="s">
        <v>74</v>
      </c>
      <c r="C217" s="187" t="str">
        <f>CONCATENATE(B211," ",C211)</f>
        <v>771 Podlahy z dlaždic a obklady</v>
      </c>
      <c r="D217" s="188"/>
      <c r="E217" s="189"/>
      <c r="F217" s="190"/>
      <c r="G217" s="191">
        <f>SUM(G211:G216)</f>
        <v>0</v>
      </c>
      <c r="O217" s="170">
        <v>4</v>
      </c>
      <c r="BA217" s="192">
        <f>SUM(BA211:BA216)</f>
        <v>0</v>
      </c>
      <c r="BB217" s="192">
        <f>SUM(BB211:BB216)</f>
        <v>0</v>
      </c>
      <c r="BC217" s="192">
        <f>SUM(BC211:BC216)</f>
        <v>0</v>
      </c>
      <c r="BD217" s="192">
        <f>SUM(BD211:BD216)</f>
        <v>0</v>
      </c>
      <c r="BE217" s="192">
        <f>SUM(BE211:BE216)</f>
        <v>0</v>
      </c>
    </row>
    <row r="218" spans="1:104">
      <c r="A218" s="163" t="s">
        <v>72</v>
      </c>
      <c r="B218" s="164" t="s">
        <v>344</v>
      </c>
      <c r="C218" s="165" t="s">
        <v>345</v>
      </c>
      <c r="D218" s="166"/>
      <c r="E218" s="167"/>
      <c r="F218" s="167"/>
      <c r="G218" s="168"/>
      <c r="H218" s="169"/>
      <c r="I218" s="169"/>
      <c r="O218" s="170">
        <v>1</v>
      </c>
    </row>
    <row r="219" spans="1:104">
      <c r="A219" s="171">
        <v>72</v>
      </c>
      <c r="B219" s="172" t="s">
        <v>346</v>
      </c>
      <c r="C219" s="173" t="s">
        <v>347</v>
      </c>
      <c r="D219" s="174" t="s">
        <v>91</v>
      </c>
      <c r="E219" s="175">
        <v>2.181</v>
      </c>
      <c r="F219" s="175">
        <v>0</v>
      </c>
      <c r="G219" s="176">
        <f>E219*F219</f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</v>
      </c>
      <c r="CB219" s="177">
        <v>7</v>
      </c>
      <c r="CZ219" s="146">
        <v>7.6539999999999997E-2</v>
      </c>
    </row>
    <row r="220" spans="1:104">
      <c r="A220" s="178"/>
      <c r="B220" s="181"/>
      <c r="C220" s="231" t="s">
        <v>348</v>
      </c>
      <c r="D220" s="232"/>
      <c r="E220" s="182">
        <v>2.181</v>
      </c>
      <c r="F220" s="183"/>
      <c r="G220" s="184"/>
      <c r="M220" s="180" t="s">
        <v>348</v>
      </c>
      <c r="O220" s="170"/>
    </row>
    <row r="221" spans="1:104">
      <c r="A221" s="185"/>
      <c r="B221" s="186" t="s">
        <v>74</v>
      </c>
      <c r="C221" s="187" t="str">
        <f>CONCATENATE(B218," ",C218)</f>
        <v>773 Podlahy teracové</v>
      </c>
      <c r="D221" s="188"/>
      <c r="E221" s="189"/>
      <c r="F221" s="190"/>
      <c r="G221" s="191">
        <f>SUM(G218:G220)</f>
        <v>0</v>
      </c>
      <c r="O221" s="170">
        <v>4</v>
      </c>
      <c r="BA221" s="192">
        <f>SUM(BA218:BA220)</f>
        <v>0</v>
      </c>
      <c r="BB221" s="192">
        <f>SUM(BB218:BB220)</f>
        <v>0</v>
      </c>
      <c r="BC221" s="192">
        <f>SUM(BC218:BC220)</f>
        <v>0</v>
      </c>
      <c r="BD221" s="192">
        <f>SUM(BD218:BD220)</f>
        <v>0</v>
      </c>
      <c r="BE221" s="192">
        <f>SUM(BE218:BE220)</f>
        <v>0</v>
      </c>
    </row>
    <row r="222" spans="1:104">
      <c r="A222" s="163" t="s">
        <v>72</v>
      </c>
      <c r="B222" s="164" t="s">
        <v>349</v>
      </c>
      <c r="C222" s="165" t="s">
        <v>350</v>
      </c>
      <c r="D222" s="166"/>
      <c r="E222" s="167"/>
      <c r="F222" s="167"/>
      <c r="G222" s="168"/>
      <c r="H222" s="169"/>
      <c r="I222" s="169"/>
      <c r="O222" s="170">
        <v>1</v>
      </c>
    </row>
    <row r="223" spans="1:104">
      <c r="A223" s="171">
        <v>73</v>
      </c>
      <c r="B223" s="172" t="s">
        <v>351</v>
      </c>
      <c r="C223" s="173" t="s">
        <v>352</v>
      </c>
      <c r="D223" s="174" t="s">
        <v>128</v>
      </c>
      <c r="E223" s="175">
        <v>44.94</v>
      </c>
      <c r="F223" s="175">
        <v>0</v>
      </c>
      <c r="G223" s="176">
        <f>E223*F223</f>
        <v>0</v>
      </c>
      <c r="O223" s="170">
        <v>2</v>
      </c>
      <c r="AA223" s="146">
        <v>1</v>
      </c>
      <c r="AB223" s="146">
        <v>7</v>
      </c>
      <c r="AC223" s="146">
        <v>7</v>
      </c>
      <c r="AZ223" s="146">
        <v>2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1</v>
      </c>
      <c r="CB223" s="177">
        <v>7</v>
      </c>
      <c r="CZ223" s="146">
        <v>0</v>
      </c>
    </row>
    <row r="224" spans="1:104">
      <c r="A224" s="178"/>
      <c r="B224" s="181"/>
      <c r="C224" s="231" t="s">
        <v>353</v>
      </c>
      <c r="D224" s="232"/>
      <c r="E224" s="182">
        <v>13</v>
      </c>
      <c r="F224" s="183"/>
      <c r="G224" s="184"/>
      <c r="M224" s="180" t="s">
        <v>353</v>
      </c>
      <c r="O224" s="170"/>
    </row>
    <row r="225" spans="1:104">
      <c r="A225" s="178"/>
      <c r="B225" s="181"/>
      <c r="C225" s="231" t="s">
        <v>354</v>
      </c>
      <c r="D225" s="232"/>
      <c r="E225" s="182">
        <v>13.1</v>
      </c>
      <c r="F225" s="183"/>
      <c r="G225" s="184"/>
      <c r="M225" s="180" t="s">
        <v>354</v>
      </c>
      <c r="O225" s="170"/>
    </row>
    <row r="226" spans="1:104">
      <c r="A226" s="178"/>
      <c r="B226" s="181"/>
      <c r="C226" s="231" t="s">
        <v>355</v>
      </c>
      <c r="D226" s="232"/>
      <c r="E226" s="182">
        <v>18.84</v>
      </c>
      <c r="F226" s="183"/>
      <c r="G226" s="184"/>
      <c r="M226" s="180" t="s">
        <v>355</v>
      </c>
      <c r="O226" s="170"/>
    </row>
    <row r="227" spans="1:104">
      <c r="A227" s="171">
        <v>74</v>
      </c>
      <c r="B227" s="172" t="s">
        <v>356</v>
      </c>
      <c r="C227" s="173" t="s">
        <v>357</v>
      </c>
      <c r="D227" s="174" t="s">
        <v>91</v>
      </c>
      <c r="E227" s="175">
        <v>40.299999999999997</v>
      </c>
      <c r="F227" s="175">
        <v>0</v>
      </c>
      <c r="G227" s="176">
        <f>E227*F227</f>
        <v>0</v>
      </c>
      <c r="O227" s="170">
        <v>2</v>
      </c>
      <c r="AA227" s="146">
        <v>1</v>
      </c>
      <c r="AB227" s="146">
        <v>7</v>
      </c>
      <c r="AC227" s="146">
        <v>7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1</v>
      </c>
      <c r="CB227" s="177">
        <v>7</v>
      </c>
      <c r="CZ227" s="146">
        <v>0</v>
      </c>
    </row>
    <row r="228" spans="1:104">
      <c r="A228" s="178"/>
      <c r="B228" s="181"/>
      <c r="C228" s="231" t="s">
        <v>284</v>
      </c>
      <c r="D228" s="232"/>
      <c r="E228" s="182">
        <v>40.299999999999997</v>
      </c>
      <c r="F228" s="183"/>
      <c r="G228" s="184"/>
      <c r="M228" s="180" t="s">
        <v>284</v>
      </c>
      <c r="O228" s="170"/>
    </row>
    <row r="229" spans="1:104">
      <c r="A229" s="171">
        <v>75</v>
      </c>
      <c r="B229" s="172" t="s">
        <v>358</v>
      </c>
      <c r="C229" s="173" t="s">
        <v>395</v>
      </c>
      <c r="D229" s="174" t="s">
        <v>91</v>
      </c>
      <c r="E229" s="175">
        <v>68.88</v>
      </c>
      <c r="F229" s="175">
        <v>0</v>
      </c>
      <c r="G229" s="176">
        <f>E229*F229</f>
        <v>0</v>
      </c>
      <c r="O229" s="170">
        <v>2</v>
      </c>
      <c r="AA229" s="146">
        <v>2</v>
      </c>
      <c r="AB229" s="146">
        <v>7</v>
      </c>
      <c r="AC229" s="146">
        <v>7</v>
      </c>
      <c r="AZ229" s="146">
        <v>2</v>
      </c>
      <c r="BA229" s="146">
        <f>IF(AZ229=1,G229,0)</f>
        <v>0</v>
      </c>
      <c r="BB229" s="146">
        <f>IF(AZ229=2,G229,0)</f>
        <v>0</v>
      </c>
      <c r="BC229" s="146">
        <f>IF(AZ229=3,G229,0)</f>
        <v>0</v>
      </c>
      <c r="BD229" s="146">
        <f>IF(AZ229=4,G229,0)</f>
        <v>0</v>
      </c>
      <c r="BE229" s="146">
        <f>IF(AZ229=5,G229,0)</f>
        <v>0</v>
      </c>
      <c r="CA229" s="177">
        <v>2</v>
      </c>
      <c r="CB229" s="177">
        <v>7</v>
      </c>
      <c r="CZ229" s="146">
        <v>3.3800000000000002E-3</v>
      </c>
    </row>
    <row r="230" spans="1:104">
      <c r="A230" s="178"/>
      <c r="B230" s="181"/>
      <c r="C230" s="231" t="s">
        <v>169</v>
      </c>
      <c r="D230" s="232"/>
      <c r="E230" s="182">
        <v>12.26</v>
      </c>
      <c r="F230" s="183"/>
      <c r="G230" s="184"/>
      <c r="M230" s="180" t="s">
        <v>169</v>
      </c>
      <c r="O230" s="170"/>
    </row>
    <row r="231" spans="1:104">
      <c r="A231" s="178"/>
      <c r="B231" s="181"/>
      <c r="C231" s="231" t="s">
        <v>170</v>
      </c>
      <c r="D231" s="232"/>
      <c r="E231" s="182">
        <v>56.62</v>
      </c>
      <c r="F231" s="183"/>
      <c r="G231" s="184"/>
      <c r="M231" s="180" t="s">
        <v>170</v>
      </c>
      <c r="O231" s="170"/>
    </row>
    <row r="232" spans="1:104">
      <c r="A232" s="185"/>
      <c r="B232" s="186" t="s">
        <v>74</v>
      </c>
      <c r="C232" s="187" t="str">
        <f>CONCATENATE(B222," ",C222)</f>
        <v>776 Podlahy povlakové</v>
      </c>
      <c r="D232" s="188"/>
      <c r="E232" s="189"/>
      <c r="F232" s="190"/>
      <c r="G232" s="191">
        <f>SUM(G222:G231)</f>
        <v>0</v>
      </c>
      <c r="O232" s="170">
        <v>4</v>
      </c>
      <c r="BA232" s="192">
        <f>SUM(BA222:BA231)</f>
        <v>0</v>
      </c>
      <c r="BB232" s="192">
        <f>SUM(BB222:BB231)</f>
        <v>0</v>
      </c>
      <c r="BC232" s="192">
        <f>SUM(BC222:BC231)</f>
        <v>0</v>
      </c>
      <c r="BD232" s="192">
        <f>SUM(BD222:BD231)</f>
        <v>0</v>
      </c>
      <c r="BE232" s="192">
        <f>SUM(BE222:BE231)</f>
        <v>0</v>
      </c>
    </row>
    <row r="233" spans="1:104">
      <c r="A233" s="163" t="s">
        <v>72</v>
      </c>
      <c r="B233" s="164" t="s">
        <v>359</v>
      </c>
      <c r="C233" s="165" t="s">
        <v>360</v>
      </c>
      <c r="D233" s="166"/>
      <c r="E233" s="167"/>
      <c r="F233" s="167"/>
      <c r="G233" s="168"/>
      <c r="H233" s="169"/>
      <c r="I233" s="169"/>
      <c r="O233" s="170">
        <v>1</v>
      </c>
    </row>
    <row r="234" spans="1:104" ht="22.5">
      <c r="A234" s="171">
        <v>76</v>
      </c>
      <c r="B234" s="172" t="s">
        <v>361</v>
      </c>
      <c r="C234" s="173" t="s">
        <v>362</v>
      </c>
      <c r="D234" s="174" t="s">
        <v>91</v>
      </c>
      <c r="E234" s="175">
        <v>23.044</v>
      </c>
      <c r="F234" s="175">
        <v>0</v>
      </c>
      <c r="G234" s="176">
        <f>E234*F234</f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7">
        <v>1</v>
      </c>
      <c r="CB234" s="177">
        <v>7</v>
      </c>
      <c r="CZ234" s="146">
        <v>4.9100000000000003E-3</v>
      </c>
    </row>
    <row r="235" spans="1:104">
      <c r="A235" s="178"/>
      <c r="B235" s="181"/>
      <c r="C235" s="231" t="s">
        <v>363</v>
      </c>
      <c r="D235" s="232"/>
      <c r="E235" s="182">
        <v>2.04</v>
      </c>
      <c r="F235" s="183"/>
      <c r="G235" s="184"/>
      <c r="M235" s="180" t="s">
        <v>363</v>
      </c>
      <c r="O235" s="170"/>
    </row>
    <row r="236" spans="1:104">
      <c r="A236" s="178"/>
      <c r="B236" s="181"/>
      <c r="C236" s="231" t="s">
        <v>364</v>
      </c>
      <c r="D236" s="232"/>
      <c r="E236" s="182">
        <v>14.94</v>
      </c>
      <c r="F236" s="183"/>
      <c r="G236" s="184"/>
      <c r="M236" s="180" t="s">
        <v>364</v>
      </c>
      <c r="O236" s="170"/>
    </row>
    <row r="237" spans="1:104">
      <c r="A237" s="178"/>
      <c r="B237" s="181"/>
      <c r="C237" s="231" t="s">
        <v>365</v>
      </c>
      <c r="D237" s="232"/>
      <c r="E237" s="182">
        <v>6.0640000000000001</v>
      </c>
      <c r="F237" s="183"/>
      <c r="G237" s="184"/>
      <c r="M237" s="180" t="s">
        <v>365</v>
      </c>
      <c r="O237" s="170"/>
    </row>
    <row r="238" spans="1:104">
      <c r="A238" s="171">
        <v>77</v>
      </c>
      <c r="B238" s="172" t="s">
        <v>366</v>
      </c>
      <c r="C238" s="173" t="s">
        <v>367</v>
      </c>
      <c r="D238" s="174" t="s">
        <v>91</v>
      </c>
      <c r="E238" s="175">
        <v>25.8093</v>
      </c>
      <c r="F238" s="175">
        <v>0</v>
      </c>
      <c r="G238" s="176">
        <f>E238*F238</f>
        <v>0</v>
      </c>
      <c r="O238" s="170">
        <v>2</v>
      </c>
      <c r="AA238" s="146">
        <v>12</v>
      </c>
      <c r="AB238" s="146">
        <v>0</v>
      </c>
      <c r="AC238" s="146">
        <v>42</v>
      </c>
      <c r="AZ238" s="146">
        <v>2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12</v>
      </c>
      <c r="CB238" s="177">
        <v>0</v>
      </c>
      <c r="CZ238" s="146">
        <v>1.9199999999999998E-2</v>
      </c>
    </row>
    <row r="239" spans="1:104">
      <c r="A239" s="178"/>
      <c r="B239" s="181"/>
      <c r="C239" s="231" t="s">
        <v>368</v>
      </c>
      <c r="D239" s="232"/>
      <c r="E239" s="182">
        <v>25.8093</v>
      </c>
      <c r="F239" s="183"/>
      <c r="G239" s="184"/>
      <c r="M239" s="180" t="s">
        <v>368</v>
      </c>
      <c r="O239" s="170"/>
    </row>
    <row r="240" spans="1:104">
      <c r="A240" s="171">
        <v>78</v>
      </c>
      <c r="B240" s="172" t="s">
        <v>369</v>
      </c>
      <c r="C240" s="173" t="s">
        <v>370</v>
      </c>
      <c r="D240" s="174" t="s">
        <v>61</v>
      </c>
      <c r="E240" s="175"/>
      <c r="F240" s="175">
        <v>0</v>
      </c>
      <c r="G240" s="176">
        <f>E240*F240</f>
        <v>0</v>
      </c>
      <c r="O240" s="170">
        <v>2</v>
      </c>
      <c r="AA240" s="146">
        <v>7</v>
      </c>
      <c r="AB240" s="146">
        <v>1002</v>
      </c>
      <c r="AC240" s="146">
        <v>5</v>
      </c>
      <c r="AZ240" s="146">
        <v>2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7</v>
      </c>
      <c r="CB240" s="177">
        <v>1002</v>
      </c>
      <c r="CZ240" s="146">
        <v>0</v>
      </c>
    </row>
    <row r="241" spans="1:104">
      <c r="A241" s="185"/>
      <c r="B241" s="186" t="s">
        <v>74</v>
      </c>
      <c r="C241" s="187" t="str">
        <f>CONCATENATE(B233," ",C233)</f>
        <v>781 Obklady keramické</v>
      </c>
      <c r="D241" s="188"/>
      <c r="E241" s="189"/>
      <c r="F241" s="190"/>
      <c r="G241" s="191">
        <f>SUM(G233:G240)</f>
        <v>0</v>
      </c>
      <c r="O241" s="170">
        <v>4</v>
      </c>
      <c r="BA241" s="192">
        <f>SUM(BA233:BA240)</f>
        <v>0</v>
      </c>
      <c r="BB241" s="192">
        <f>SUM(BB233:BB240)</f>
        <v>0</v>
      </c>
      <c r="BC241" s="192">
        <f>SUM(BC233:BC240)</f>
        <v>0</v>
      </c>
      <c r="BD241" s="192">
        <f>SUM(BD233:BD240)</f>
        <v>0</v>
      </c>
      <c r="BE241" s="192">
        <f>SUM(BE233:BE240)</f>
        <v>0</v>
      </c>
    </row>
    <row r="242" spans="1:104">
      <c r="A242" s="163" t="s">
        <v>72</v>
      </c>
      <c r="B242" s="164" t="s">
        <v>371</v>
      </c>
      <c r="C242" s="165" t="s">
        <v>372</v>
      </c>
      <c r="D242" s="166"/>
      <c r="E242" s="167"/>
      <c r="F242" s="167"/>
      <c r="G242" s="168"/>
      <c r="H242" s="169"/>
      <c r="I242" s="169"/>
      <c r="O242" s="170">
        <v>1</v>
      </c>
    </row>
    <row r="243" spans="1:104">
      <c r="A243" s="171">
        <v>79</v>
      </c>
      <c r="B243" s="172" t="s">
        <v>373</v>
      </c>
      <c r="C243" s="173" t="s">
        <v>374</v>
      </c>
      <c r="D243" s="174" t="s">
        <v>91</v>
      </c>
      <c r="E243" s="175">
        <v>280.57380000000001</v>
      </c>
      <c r="F243" s="175">
        <v>0</v>
      </c>
      <c r="G243" s="176">
        <f>E243*F243</f>
        <v>0</v>
      </c>
      <c r="O243" s="170">
        <v>2</v>
      </c>
      <c r="AA243" s="146">
        <v>1</v>
      </c>
      <c r="AB243" s="146">
        <v>7</v>
      </c>
      <c r="AC243" s="146">
        <v>7</v>
      </c>
      <c r="AZ243" s="146">
        <v>2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7">
        <v>1</v>
      </c>
      <c r="CB243" s="177">
        <v>7</v>
      </c>
      <c r="CZ243" s="146">
        <v>1.4999999999999999E-4</v>
      </c>
    </row>
    <row r="244" spans="1:104">
      <c r="A244" s="178"/>
      <c r="B244" s="181"/>
      <c r="C244" s="231" t="s">
        <v>148</v>
      </c>
      <c r="D244" s="232"/>
      <c r="E244" s="182">
        <v>73.88</v>
      </c>
      <c r="F244" s="183"/>
      <c r="G244" s="184"/>
      <c r="M244" s="180" t="s">
        <v>148</v>
      </c>
      <c r="O244" s="170"/>
    </row>
    <row r="245" spans="1:104">
      <c r="A245" s="178"/>
      <c r="B245" s="181"/>
      <c r="C245" s="231" t="s">
        <v>375</v>
      </c>
      <c r="D245" s="232"/>
      <c r="E245" s="182">
        <v>206.69380000000001</v>
      </c>
      <c r="F245" s="183"/>
      <c r="G245" s="184"/>
      <c r="M245" s="180" t="s">
        <v>375</v>
      </c>
      <c r="O245" s="170"/>
    </row>
    <row r="246" spans="1:104">
      <c r="A246" s="185"/>
      <c r="B246" s="186" t="s">
        <v>74</v>
      </c>
      <c r="C246" s="187" t="str">
        <f>CONCATENATE(B242," ",C242)</f>
        <v>784 Malby</v>
      </c>
      <c r="D246" s="188"/>
      <c r="E246" s="189"/>
      <c r="F246" s="190"/>
      <c r="G246" s="191">
        <f>SUM(G242:G245)</f>
        <v>0</v>
      </c>
      <c r="O246" s="170">
        <v>4</v>
      </c>
      <c r="BA246" s="192">
        <f>SUM(BA242:BA245)</f>
        <v>0</v>
      </c>
      <c r="BB246" s="192">
        <f>SUM(BB242:BB245)</f>
        <v>0</v>
      </c>
      <c r="BC246" s="192">
        <f>SUM(BC242:BC245)</f>
        <v>0</v>
      </c>
      <c r="BD246" s="192">
        <f>SUM(BD242:BD245)</f>
        <v>0</v>
      </c>
      <c r="BE246" s="192">
        <f>SUM(BE242:BE245)</f>
        <v>0</v>
      </c>
    </row>
    <row r="247" spans="1:104">
      <c r="A247" s="163" t="s">
        <v>72</v>
      </c>
      <c r="B247" s="164" t="s">
        <v>376</v>
      </c>
      <c r="C247" s="165" t="s">
        <v>377</v>
      </c>
      <c r="D247" s="166"/>
      <c r="E247" s="167"/>
      <c r="F247" s="167"/>
      <c r="G247" s="168"/>
      <c r="H247" s="169"/>
      <c r="I247" s="169"/>
      <c r="O247" s="170">
        <v>1</v>
      </c>
    </row>
    <row r="248" spans="1:104">
      <c r="A248" s="171">
        <v>80</v>
      </c>
      <c r="B248" s="172" t="s">
        <v>378</v>
      </c>
      <c r="C248" s="173" t="s">
        <v>379</v>
      </c>
      <c r="D248" s="174" t="s">
        <v>265</v>
      </c>
      <c r="E248" s="175">
        <v>1</v>
      </c>
      <c r="F248" s="175">
        <v>0</v>
      </c>
      <c r="G248" s="176">
        <f>E248*F248</f>
        <v>0</v>
      </c>
      <c r="O248" s="170">
        <v>2</v>
      </c>
      <c r="AA248" s="146">
        <v>12</v>
      </c>
      <c r="AB248" s="146">
        <v>0</v>
      </c>
      <c r="AC248" s="146">
        <v>85</v>
      </c>
      <c r="AZ248" s="146">
        <v>4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7">
        <v>12</v>
      </c>
      <c r="CB248" s="177">
        <v>0</v>
      </c>
      <c r="CZ248" s="146">
        <v>0</v>
      </c>
    </row>
    <row r="249" spans="1:104">
      <c r="A249" s="185"/>
      <c r="B249" s="186" t="s">
        <v>74</v>
      </c>
      <c r="C249" s="187" t="str">
        <f>CONCATENATE(B247," ",C247)</f>
        <v>M21 Elektromontáže</v>
      </c>
      <c r="D249" s="188"/>
      <c r="E249" s="189"/>
      <c r="F249" s="190"/>
      <c r="G249" s="191">
        <f>SUM(G247:G248)</f>
        <v>0</v>
      </c>
      <c r="O249" s="170">
        <v>4</v>
      </c>
      <c r="BA249" s="192">
        <f>SUM(BA247:BA248)</f>
        <v>0</v>
      </c>
      <c r="BB249" s="192">
        <f>SUM(BB247:BB248)</f>
        <v>0</v>
      </c>
      <c r="BC249" s="192">
        <f>SUM(BC247:BC248)</f>
        <v>0</v>
      </c>
      <c r="BD249" s="192">
        <f>SUM(BD247:BD248)</f>
        <v>0</v>
      </c>
      <c r="BE249" s="192">
        <f>SUM(BE247:BE248)</f>
        <v>0</v>
      </c>
    </row>
    <row r="250" spans="1:104">
      <c r="A250" s="163" t="s">
        <v>72</v>
      </c>
      <c r="B250" s="164" t="s">
        <v>380</v>
      </c>
      <c r="C250" s="165" t="s">
        <v>381</v>
      </c>
      <c r="D250" s="166"/>
      <c r="E250" s="167"/>
      <c r="F250" s="167"/>
      <c r="G250" s="168"/>
      <c r="H250" s="169"/>
      <c r="I250" s="169"/>
      <c r="O250" s="170">
        <v>1</v>
      </c>
    </row>
    <row r="251" spans="1:104">
      <c r="A251" s="171">
        <v>81</v>
      </c>
      <c r="B251" s="172" t="s">
        <v>382</v>
      </c>
      <c r="C251" s="173" t="s">
        <v>383</v>
      </c>
      <c r="D251" s="174" t="s">
        <v>108</v>
      </c>
      <c r="E251" s="175">
        <v>23.638200699999999</v>
      </c>
      <c r="F251" s="175">
        <v>0</v>
      </c>
      <c r="G251" s="176">
        <f>E251*F251</f>
        <v>0</v>
      </c>
      <c r="O251" s="170">
        <v>2</v>
      </c>
      <c r="AA251" s="146">
        <v>8</v>
      </c>
      <c r="AB251" s="146">
        <v>0</v>
      </c>
      <c r="AC251" s="146">
        <v>3</v>
      </c>
      <c r="AZ251" s="146">
        <v>1</v>
      </c>
      <c r="BA251" s="146">
        <f>IF(AZ251=1,G251,0)</f>
        <v>0</v>
      </c>
      <c r="BB251" s="146">
        <f>IF(AZ251=2,G251,0)</f>
        <v>0</v>
      </c>
      <c r="BC251" s="146">
        <f>IF(AZ251=3,G251,0)</f>
        <v>0</v>
      </c>
      <c r="BD251" s="146">
        <f>IF(AZ251=4,G251,0)</f>
        <v>0</v>
      </c>
      <c r="BE251" s="146">
        <f>IF(AZ251=5,G251,0)</f>
        <v>0</v>
      </c>
      <c r="CA251" s="177">
        <v>8</v>
      </c>
      <c r="CB251" s="177">
        <v>0</v>
      </c>
      <c r="CZ251" s="146">
        <v>0</v>
      </c>
    </row>
    <row r="252" spans="1:104">
      <c r="A252" s="171">
        <v>82</v>
      </c>
      <c r="B252" s="172" t="s">
        <v>384</v>
      </c>
      <c r="C252" s="173" t="s">
        <v>385</v>
      </c>
      <c r="D252" s="174" t="s">
        <v>108</v>
      </c>
      <c r="E252" s="175">
        <v>449.1258133</v>
      </c>
      <c r="F252" s="175">
        <v>0</v>
      </c>
      <c r="G252" s="176">
        <f>E252*F252</f>
        <v>0</v>
      </c>
      <c r="O252" s="170">
        <v>2</v>
      </c>
      <c r="AA252" s="146">
        <v>8</v>
      </c>
      <c r="AB252" s="146">
        <v>0</v>
      </c>
      <c r="AC252" s="146">
        <v>3</v>
      </c>
      <c r="AZ252" s="146">
        <v>1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7">
        <v>8</v>
      </c>
      <c r="CB252" s="177">
        <v>0</v>
      </c>
      <c r="CZ252" s="146">
        <v>0</v>
      </c>
    </row>
    <row r="253" spans="1:104">
      <c r="A253" s="171">
        <v>83</v>
      </c>
      <c r="B253" s="172" t="s">
        <v>386</v>
      </c>
      <c r="C253" s="173" t="s">
        <v>387</v>
      </c>
      <c r="D253" s="174" t="s">
        <v>108</v>
      </c>
      <c r="E253" s="175">
        <v>23.638200699999999</v>
      </c>
      <c r="F253" s="175">
        <v>0</v>
      </c>
      <c r="G253" s="176">
        <f>E253*F253</f>
        <v>0</v>
      </c>
      <c r="O253" s="170">
        <v>2</v>
      </c>
      <c r="AA253" s="146">
        <v>8</v>
      </c>
      <c r="AB253" s="146">
        <v>0</v>
      </c>
      <c r="AC253" s="146">
        <v>3</v>
      </c>
      <c r="AZ253" s="146">
        <v>1</v>
      </c>
      <c r="BA253" s="146">
        <f>IF(AZ253=1,G253,0)</f>
        <v>0</v>
      </c>
      <c r="BB253" s="146">
        <f>IF(AZ253=2,G253,0)</f>
        <v>0</v>
      </c>
      <c r="BC253" s="146">
        <f>IF(AZ253=3,G253,0)</f>
        <v>0</v>
      </c>
      <c r="BD253" s="146">
        <f>IF(AZ253=4,G253,0)</f>
        <v>0</v>
      </c>
      <c r="BE253" s="146">
        <f>IF(AZ253=5,G253,0)</f>
        <v>0</v>
      </c>
      <c r="CA253" s="177">
        <v>8</v>
      </c>
      <c r="CB253" s="177">
        <v>0</v>
      </c>
      <c r="CZ253" s="146">
        <v>0</v>
      </c>
    </row>
    <row r="254" spans="1:104">
      <c r="A254" s="171">
        <v>84</v>
      </c>
      <c r="B254" s="172" t="s">
        <v>388</v>
      </c>
      <c r="C254" s="173" t="s">
        <v>389</v>
      </c>
      <c r="D254" s="174" t="s">
        <v>108</v>
      </c>
      <c r="E254" s="175">
        <v>23.638200699999999</v>
      </c>
      <c r="F254" s="175">
        <v>0</v>
      </c>
      <c r="G254" s="176">
        <f>E254*F254</f>
        <v>0</v>
      </c>
      <c r="O254" s="170">
        <v>2</v>
      </c>
      <c r="AA254" s="146">
        <v>8</v>
      </c>
      <c r="AB254" s="146">
        <v>0</v>
      </c>
      <c r="AC254" s="146">
        <v>3</v>
      </c>
      <c r="AZ254" s="146">
        <v>1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7">
        <v>8</v>
      </c>
      <c r="CB254" s="177">
        <v>0</v>
      </c>
      <c r="CZ254" s="146">
        <v>0</v>
      </c>
    </row>
    <row r="255" spans="1:104">
      <c r="A255" s="171">
        <v>85</v>
      </c>
      <c r="B255" s="172" t="s">
        <v>390</v>
      </c>
      <c r="C255" s="173" t="s">
        <v>391</v>
      </c>
      <c r="D255" s="174" t="s">
        <v>108</v>
      </c>
      <c r="E255" s="175">
        <v>23.638200699999999</v>
      </c>
      <c r="F255" s="175">
        <v>0</v>
      </c>
      <c r="G255" s="176">
        <f>E255*F255</f>
        <v>0</v>
      </c>
      <c r="O255" s="170">
        <v>2</v>
      </c>
      <c r="AA255" s="146">
        <v>8</v>
      </c>
      <c r="AB255" s="146">
        <v>0</v>
      </c>
      <c r="AC255" s="146">
        <v>3</v>
      </c>
      <c r="AZ255" s="146">
        <v>1</v>
      </c>
      <c r="BA255" s="146">
        <f>IF(AZ255=1,G255,0)</f>
        <v>0</v>
      </c>
      <c r="BB255" s="146">
        <f>IF(AZ255=2,G255,0)</f>
        <v>0</v>
      </c>
      <c r="BC255" s="146">
        <f>IF(AZ255=3,G255,0)</f>
        <v>0</v>
      </c>
      <c r="BD255" s="146">
        <f>IF(AZ255=4,G255,0)</f>
        <v>0</v>
      </c>
      <c r="BE255" s="146">
        <f>IF(AZ255=5,G255,0)</f>
        <v>0</v>
      </c>
      <c r="CA255" s="177">
        <v>8</v>
      </c>
      <c r="CB255" s="177">
        <v>0</v>
      </c>
      <c r="CZ255" s="146">
        <v>0</v>
      </c>
    </row>
    <row r="256" spans="1:104">
      <c r="A256" s="185"/>
      <c r="B256" s="186" t="s">
        <v>74</v>
      </c>
      <c r="C256" s="187" t="str">
        <f>CONCATENATE(B250," ",C250)</f>
        <v>D96 Přesuny suti a vybouraných hmot</v>
      </c>
      <c r="D256" s="188"/>
      <c r="E256" s="189"/>
      <c r="F256" s="190"/>
      <c r="G256" s="191">
        <f>SUM(G250:G255)</f>
        <v>0</v>
      </c>
      <c r="O256" s="170">
        <v>4</v>
      </c>
      <c r="BA256" s="192">
        <f>SUM(BA250:BA255)</f>
        <v>0</v>
      </c>
      <c r="BB256" s="192">
        <f>SUM(BB250:BB255)</f>
        <v>0</v>
      </c>
      <c r="BC256" s="192">
        <f>SUM(BC250:BC255)</f>
        <v>0</v>
      </c>
      <c r="BD256" s="192">
        <f>SUM(BD250:BD255)</f>
        <v>0</v>
      </c>
      <c r="BE256" s="192">
        <f>SUM(BE250:BE255)</f>
        <v>0</v>
      </c>
    </row>
    <row r="257" spans="5:5">
      <c r="E257" s="146"/>
    </row>
    <row r="258" spans="5:5">
      <c r="E258" s="146"/>
    </row>
    <row r="259" spans="5:5">
      <c r="E259" s="146"/>
    </row>
    <row r="260" spans="5:5">
      <c r="E260" s="146"/>
    </row>
    <row r="261" spans="5:5">
      <c r="E261" s="146"/>
    </row>
    <row r="262" spans="5:5">
      <c r="E262" s="146"/>
    </row>
    <row r="263" spans="5:5">
      <c r="E263" s="146"/>
    </row>
    <row r="264" spans="5:5">
      <c r="E264" s="146"/>
    </row>
    <row r="265" spans="5:5">
      <c r="E265" s="146"/>
    </row>
    <row r="266" spans="5:5">
      <c r="E266" s="146"/>
    </row>
    <row r="267" spans="5:5">
      <c r="E267" s="146"/>
    </row>
    <row r="268" spans="5:5">
      <c r="E268" s="146"/>
    </row>
    <row r="269" spans="5:5">
      <c r="E269" s="146"/>
    </row>
    <row r="270" spans="5:5">
      <c r="E270" s="146"/>
    </row>
    <row r="271" spans="5:5">
      <c r="E271" s="146"/>
    </row>
    <row r="272" spans="5:5">
      <c r="E272" s="146"/>
    </row>
    <row r="273" spans="1:7">
      <c r="E273" s="146"/>
    </row>
    <row r="274" spans="1:7">
      <c r="E274" s="146"/>
    </row>
    <row r="275" spans="1:7">
      <c r="E275" s="146"/>
    </row>
    <row r="276" spans="1:7">
      <c r="E276" s="146"/>
    </row>
    <row r="277" spans="1:7">
      <c r="E277" s="146"/>
    </row>
    <row r="278" spans="1:7">
      <c r="E278" s="146"/>
    </row>
    <row r="279" spans="1:7">
      <c r="E279" s="146"/>
    </row>
    <row r="280" spans="1:7">
      <c r="A280" s="193"/>
      <c r="B280" s="193"/>
      <c r="C280" s="193"/>
      <c r="D280" s="193"/>
      <c r="E280" s="193"/>
      <c r="F280" s="193"/>
      <c r="G280" s="193"/>
    </row>
    <row r="281" spans="1:7">
      <c r="A281" s="193"/>
      <c r="B281" s="193"/>
      <c r="C281" s="193"/>
      <c r="D281" s="193"/>
      <c r="E281" s="193"/>
      <c r="F281" s="193"/>
      <c r="G281" s="193"/>
    </row>
    <row r="282" spans="1:7">
      <c r="A282" s="193"/>
      <c r="B282" s="193"/>
      <c r="C282" s="193"/>
      <c r="D282" s="193"/>
      <c r="E282" s="193"/>
      <c r="F282" s="193"/>
      <c r="G282" s="193"/>
    </row>
    <row r="283" spans="1:7">
      <c r="A283" s="193"/>
      <c r="B283" s="193"/>
      <c r="C283" s="193"/>
      <c r="D283" s="193"/>
      <c r="E283" s="193"/>
      <c r="F283" s="193"/>
      <c r="G283" s="193"/>
    </row>
    <row r="284" spans="1:7">
      <c r="E284" s="146"/>
    </row>
    <row r="285" spans="1:7">
      <c r="E285" s="146"/>
    </row>
    <row r="286" spans="1:7">
      <c r="E286" s="146"/>
    </row>
    <row r="287" spans="1:7">
      <c r="E287" s="146"/>
    </row>
    <row r="288" spans="1:7">
      <c r="E288" s="146"/>
    </row>
    <row r="289" spans="5:5">
      <c r="E289" s="146"/>
    </row>
    <row r="290" spans="5:5">
      <c r="E290" s="146"/>
    </row>
    <row r="291" spans="5:5">
      <c r="E291" s="146"/>
    </row>
    <row r="292" spans="5:5">
      <c r="E292" s="146"/>
    </row>
    <row r="293" spans="5:5">
      <c r="E293" s="146"/>
    </row>
    <row r="294" spans="5:5">
      <c r="E294" s="146"/>
    </row>
    <row r="295" spans="5:5">
      <c r="E295" s="146"/>
    </row>
    <row r="296" spans="5:5">
      <c r="E296" s="146"/>
    </row>
    <row r="297" spans="5:5">
      <c r="E297" s="146"/>
    </row>
    <row r="298" spans="5:5">
      <c r="E298" s="146"/>
    </row>
    <row r="299" spans="5:5">
      <c r="E299" s="146"/>
    </row>
    <row r="300" spans="5:5">
      <c r="E300" s="146"/>
    </row>
    <row r="301" spans="5:5">
      <c r="E301" s="146"/>
    </row>
    <row r="302" spans="5:5">
      <c r="E302" s="146"/>
    </row>
    <row r="303" spans="5:5">
      <c r="E303" s="146"/>
    </row>
    <row r="304" spans="5:5">
      <c r="E304" s="146"/>
    </row>
    <row r="305" spans="1:7">
      <c r="E305" s="146"/>
    </row>
    <row r="306" spans="1:7">
      <c r="E306" s="146"/>
    </row>
    <row r="307" spans="1:7">
      <c r="E307" s="146"/>
    </row>
    <row r="308" spans="1:7">
      <c r="E308" s="146"/>
    </row>
    <row r="309" spans="1:7">
      <c r="E309" s="146"/>
    </row>
    <row r="310" spans="1:7">
      <c r="E310" s="146"/>
    </row>
    <row r="311" spans="1:7">
      <c r="E311" s="146"/>
    </row>
    <row r="312" spans="1:7">
      <c r="E312" s="146"/>
    </row>
    <row r="313" spans="1:7">
      <c r="E313" s="146"/>
    </row>
    <row r="314" spans="1:7">
      <c r="E314" s="146"/>
    </row>
    <row r="315" spans="1:7">
      <c r="A315" s="194"/>
      <c r="B315" s="194"/>
    </row>
    <row r="316" spans="1:7">
      <c r="A316" s="193"/>
      <c r="B316" s="193"/>
      <c r="C316" s="196"/>
      <c r="D316" s="196"/>
      <c r="E316" s="197"/>
      <c r="F316" s="196"/>
      <c r="G316" s="198"/>
    </row>
    <row r="317" spans="1:7">
      <c r="A317" s="199"/>
      <c r="B317" s="199"/>
      <c r="C317" s="193"/>
      <c r="D317" s="193"/>
      <c r="E317" s="200"/>
      <c r="F317" s="193"/>
      <c r="G317" s="193"/>
    </row>
    <row r="318" spans="1:7">
      <c r="A318" s="193"/>
      <c r="B318" s="193"/>
      <c r="C318" s="193"/>
      <c r="D318" s="193"/>
      <c r="E318" s="200"/>
      <c r="F318" s="193"/>
      <c r="G318" s="193"/>
    </row>
    <row r="319" spans="1:7">
      <c r="A319" s="193"/>
      <c r="B319" s="193"/>
      <c r="C319" s="193"/>
      <c r="D319" s="193"/>
      <c r="E319" s="200"/>
      <c r="F319" s="193"/>
      <c r="G319" s="193"/>
    </row>
    <row r="320" spans="1:7">
      <c r="A320" s="193"/>
      <c r="B320" s="193"/>
      <c r="C320" s="193"/>
      <c r="D320" s="193"/>
      <c r="E320" s="200"/>
      <c r="F320" s="193"/>
      <c r="G320" s="193"/>
    </row>
    <row r="321" spans="1:7">
      <c r="A321" s="193"/>
      <c r="B321" s="193"/>
      <c r="C321" s="193"/>
      <c r="D321" s="193"/>
      <c r="E321" s="200"/>
      <c r="F321" s="193"/>
      <c r="G321" s="193"/>
    </row>
    <row r="322" spans="1:7">
      <c r="A322" s="193"/>
      <c r="B322" s="193"/>
      <c r="C322" s="193"/>
      <c r="D322" s="193"/>
      <c r="E322" s="200"/>
      <c r="F322" s="193"/>
      <c r="G322" s="193"/>
    </row>
    <row r="323" spans="1:7">
      <c r="A323" s="193"/>
      <c r="B323" s="193"/>
      <c r="C323" s="193"/>
      <c r="D323" s="193"/>
      <c r="E323" s="200"/>
      <c r="F323" s="193"/>
      <c r="G323" s="193"/>
    </row>
    <row r="324" spans="1:7">
      <c r="A324" s="193"/>
      <c r="B324" s="193"/>
      <c r="C324" s="193"/>
      <c r="D324" s="193"/>
      <c r="E324" s="200"/>
      <c r="F324" s="193"/>
      <c r="G324" s="193"/>
    </row>
    <row r="325" spans="1:7">
      <c r="A325" s="193"/>
      <c r="B325" s="193"/>
      <c r="C325" s="193"/>
      <c r="D325" s="193"/>
      <c r="E325" s="200"/>
      <c r="F325" s="193"/>
      <c r="G325" s="193"/>
    </row>
    <row r="326" spans="1:7">
      <c r="A326" s="193"/>
      <c r="B326" s="193"/>
      <c r="C326" s="193"/>
      <c r="D326" s="193"/>
      <c r="E326" s="200"/>
      <c r="F326" s="193"/>
      <c r="G326" s="193"/>
    </row>
    <row r="327" spans="1:7">
      <c r="A327" s="193"/>
      <c r="B327" s="193"/>
      <c r="C327" s="193"/>
      <c r="D327" s="193"/>
      <c r="E327" s="200"/>
      <c r="F327" s="193"/>
      <c r="G327" s="193"/>
    </row>
    <row r="328" spans="1:7">
      <c r="A328" s="193"/>
      <c r="B328" s="193"/>
      <c r="C328" s="193"/>
      <c r="D328" s="193"/>
      <c r="E328" s="200"/>
      <c r="F328" s="193"/>
      <c r="G328" s="193"/>
    </row>
    <row r="329" spans="1:7">
      <c r="A329" s="193"/>
      <c r="B329" s="193"/>
      <c r="C329" s="193"/>
      <c r="D329" s="193"/>
      <c r="E329" s="200"/>
      <c r="F329" s="193"/>
      <c r="G329" s="193"/>
    </row>
  </sheetData>
  <mergeCells count="119">
    <mergeCell ref="C244:D244"/>
    <mergeCell ref="C245:D245"/>
    <mergeCell ref="C235:D235"/>
    <mergeCell ref="C236:D236"/>
    <mergeCell ref="C237:D237"/>
    <mergeCell ref="C239:D239"/>
    <mergeCell ref="C224:D224"/>
    <mergeCell ref="C225:D225"/>
    <mergeCell ref="C226:D226"/>
    <mergeCell ref="C228:D228"/>
    <mergeCell ref="C230:D230"/>
    <mergeCell ref="C231:D231"/>
    <mergeCell ref="C213:D213"/>
    <mergeCell ref="C215:D215"/>
    <mergeCell ref="C220:D220"/>
    <mergeCell ref="C204:D204"/>
    <mergeCell ref="C205:D205"/>
    <mergeCell ref="C206:D206"/>
    <mergeCell ref="C207:D207"/>
    <mergeCell ref="C208:D208"/>
    <mergeCell ref="C187:D187"/>
    <mergeCell ref="C189:G189"/>
    <mergeCell ref="C190:D190"/>
    <mergeCell ref="C195:D195"/>
    <mergeCell ref="C196:D196"/>
    <mergeCell ref="C198:D198"/>
    <mergeCell ref="C199:D199"/>
    <mergeCell ref="C178:D178"/>
    <mergeCell ref="C180:G180"/>
    <mergeCell ref="C181:D181"/>
    <mergeCell ref="C183:G183"/>
    <mergeCell ref="C184:D184"/>
    <mergeCell ref="C186:G186"/>
    <mergeCell ref="C160:D160"/>
    <mergeCell ref="C161:D161"/>
    <mergeCell ref="C163:D163"/>
    <mergeCell ref="C164:D164"/>
    <mergeCell ref="C166:G166"/>
    <mergeCell ref="C167:D167"/>
    <mergeCell ref="C168:D168"/>
    <mergeCell ref="C170:G170"/>
    <mergeCell ref="C171:D171"/>
    <mergeCell ref="C173:G173"/>
    <mergeCell ref="C174:D174"/>
    <mergeCell ref="C175:D175"/>
    <mergeCell ref="C177:G177"/>
    <mergeCell ref="C140:D140"/>
    <mergeCell ref="C142:D142"/>
    <mergeCell ref="C136:D136"/>
    <mergeCell ref="C122:D122"/>
    <mergeCell ref="C123:D123"/>
    <mergeCell ref="C125:G125"/>
    <mergeCell ref="C126:D126"/>
    <mergeCell ref="C128:D128"/>
    <mergeCell ref="C129:D129"/>
    <mergeCell ref="C111:D111"/>
    <mergeCell ref="C115:G115"/>
    <mergeCell ref="C116:D116"/>
    <mergeCell ref="C117:D117"/>
    <mergeCell ref="C118:D118"/>
    <mergeCell ref="C119:D119"/>
    <mergeCell ref="C120:D120"/>
    <mergeCell ref="C121:D121"/>
    <mergeCell ref="C99:D99"/>
    <mergeCell ref="C101:D101"/>
    <mergeCell ref="C102:D102"/>
    <mergeCell ref="C103:D103"/>
    <mergeCell ref="C104:D104"/>
    <mergeCell ref="C106:D106"/>
    <mergeCell ref="C92:D92"/>
    <mergeCell ref="C93:D93"/>
    <mergeCell ref="C94:D94"/>
    <mergeCell ref="C95:D95"/>
    <mergeCell ref="C96:D96"/>
    <mergeCell ref="C98:D98"/>
    <mergeCell ref="C86:D86"/>
    <mergeCell ref="C87:D87"/>
    <mergeCell ref="C89:D89"/>
    <mergeCell ref="C90:D90"/>
    <mergeCell ref="C67:D67"/>
    <mergeCell ref="C69:D69"/>
    <mergeCell ref="C70:D70"/>
    <mergeCell ref="C72:D72"/>
    <mergeCell ref="C73:D73"/>
    <mergeCell ref="C74:D74"/>
    <mergeCell ref="C76:D76"/>
    <mergeCell ref="C48:D48"/>
    <mergeCell ref="C50:D50"/>
    <mergeCell ref="C54:D54"/>
    <mergeCell ref="C56:D56"/>
    <mergeCell ref="C59:D59"/>
    <mergeCell ref="C61:D61"/>
    <mergeCell ref="C63:D63"/>
    <mergeCell ref="C18:D18"/>
    <mergeCell ref="C19:D19"/>
    <mergeCell ref="C21:D21"/>
    <mergeCell ref="C23:D23"/>
    <mergeCell ref="C41:D41"/>
    <mergeCell ref="C42:D42"/>
    <mergeCell ref="C43:D43"/>
    <mergeCell ref="C44:D44"/>
    <mergeCell ref="C30:D30"/>
    <mergeCell ref="C31:D31"/>
    <mergeCell ref="C32:D32"/>
    <mergeCell ref="C33:D33"/>
    <mergeCell ref="C34:D34"/>
    <mergeCell ref="C37:D37"/>
    <mergeCell ref="C38:D38"/>
    <mergeCell ref="C39:D39"/>
    <mergeCell ref="C40:D40"/>
    <mergeCell ref="A1:G1"/>
    <mergeCell ref="A3:B3"/>
    <mergeCell ref="A4:B4"/>
    <mergeCell ref="E4:G4"/>
    <mergeCell ref="C9:D9"/>
    <mergeCell ref="C10:D10"/>
    <mergeCell ref="C12:D12"/>
    <mergeCell ref="C14:D14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2018-05-30T11:12:34Z</dcterms:created>
  <dcterms:modified xsi:type="dcterms:W3CDTF">2018-06-07T12:19:13Z</dcterms:modified>
</cp:coreProperties>
</file>